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filterPrivacy="1"/>
  <xr:revisionPtr revIDLastSave="0" documentId="13_ncr:1_{AC48BE50-32F2-462F-9316-00802F96774F}" xr6:coauthVersionLast="31" xr6:coauthVersionMax="31" xr10:uidLastSave="{00000000-0000-0000-0000-000000000000}"/>
  <bookViews>
    <workbookView xWindow="0" yWindow="0" windowWidth="20400" windowHeight="7530" xr2:uid="{00000000-000D-0000-FFFF-FFFF00000000}"/>
  </bookViews>
  <sheets>
    <sheet name="Sheet1" sheetId="1" r:id="rId1"/>
    <sheet name="Sheet2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9" i="1" l="1"/>
  <c r="I103" i="1" l="1"/>
  <c r="H98" i="1"/>
  <c r="H99" i="1"/>
  <c r="H100" i="1"/>
  <c r="I38" i="1"/>
  <c r="H36" i="1"/>
  <c r="H97" i="1" l="1"/>
  <c r="H96" i="1"/>
  <c r="H95" i="1"/>
  <c r="H94" i="1"/>
  <c r="H93" i="1"/>
  <c r="H92" i="1"/>
  <c r="H91" i="1"/>
  <c r="H90" i="1"/>
  <c r="H89" i="1"/>
  <c r="H88" i="1"/>
  <c r="H87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54" i="1"/>
  <c r="H53" i="1"/>
  <c r="H52" i="1"/>
  <c r="H51" i="1"/>
  <c r="H50" i="1"/>
  <c r="H49" i="1"/>
  <c r="H48" i="1"/>
  <c r="H47" i="1"/>
  <c r="H35" i="1"/>
  <c r="H38" i="1" s="1"/>
  <c r="Q140" i="1" s="1"/>
  <c r="H34" i="1"/>
  <c r="H33" i="1"/>
  <c r="H32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8" i="1"/>
  <c r="I25" i="1"/>
  <c r="J25" i="1" s="1"/>
  <c r="I24" i="1"/>
  <c r="J38" i="1"/>
  <c r="I37" i="1"/>
  <c r="I39" i="1" s="1"/>
  <c r="I56" i="1"/>
  <c r="J56" i="1" s="1"/>
  <c r="I79" i="1"/>
  <c r="J79" i="1" s="1"/>
  <c r="I78" i="1"/>
  <c r="I102" i="1"/>
  <c r="J102" i="1" s="1"/>
  <c r="I122" i="1"/>
  <c r="J122" i="1" s="1"/>
  <c r="I121" i="1"/>
  <c r="J121" i="1" s="1"/>
  <c r="E2" i="1"/>
  <c r="G2" i="1" s="1"/>
  <c r="H110" i="1"/>
  <c r="H111" i="1"/>
  <c r="H112" i="1"/>
  <c r="H113" i="1"/>
  <c r="H114" i="1"/>
  <c r="H115" i="1"/>
  <c r="H116" i="1"/>
  <c r="H117" i="1"/>
  <c r="H118" i="1"/>
  <c r="H119" i="1"/>
  <c r="H79" i="1" l="1"/>
  <c r="H25" i="1"/>
  <c r="R140" i="1" s="1"/>
  <c r="G134" i="1"/>
  <c r="O140" i="1"/>
  <c r="H122" i="1"/>
  <c r="H102" i="1"/>
  <c r="N139" i="1" s="1"/>
  <c r="O144" i="1" s="1"/>
  <c r="H121" i="1"/>
  <c r="H24" i="1"/>
  <c r="R139" i="1" s="1"/>
  <c r="H37" i="1"/>
  <c r="Q139" i="1" s="1"/>
  <c r="H56" i="1"/>
  <c r="P140" i="1" s="1"/>
  <c r="H78" i="1"/>
  <c r="H103" i="1"/>
  <c r="F38" i="1"/>
  <c r="I140" i="1" s="1"/>
  <c r="I26" i="1"/>
  <c r="J26" i="1" s="1"/>
  <c r="F79" i="1"/>
  <c r="G140" i="1" s="1"/>
  <c r="J39" i="1"/>
  <c r="F122" i="1"/>
  <c r="E140" i="1" s="1"/>
  <c r="I80" i="1"/>
  <c r="J80" i="1" s="1"/>
  <c r="I129" i="1" s="1"/>
  <c r="J24" i="1"/>
  <c r="I104" i="1"/>
  <c r="J104" i="1" s="1"/>
  <c r="J37" i="1"/>
  <c r="J78" i="1"/>
  <c r="J103" i="1"/>
  <c r="I123" i="1"/>
  <c r="J123" i="1" s="1"/>
  <c r="G128" i="1" l="1"/>
  <c r="G126" i="1"/>
  <c r="N140" i="1"/>
  <c r="O139" i="1"/>
  <c r="G133" i="1"/>
  <c r="G130" i="1"/>
  <c r="M139" i="1"/>
  <c r="N145" i="1"/>
  <c r="P145" i="1"/>
  <c r="F103" i="1"/>
  <c r="F140" i="1" s="1"/>
  <c r="H104" i="1"/>
  <c r="F104" i="1" s="1"/>
  <c r="F141" i="1" s="1"/>
  <c r="R144" i="1"/>
  <c r="G131" i="1"/>
  <c r="M140" i="1"/>
  <c r="G127" i="1"/>
  <c r="N141" i="1"/>
  <c r="O146" i="1" s="1"/>
  <c r="F56" i="1"/>
  <c r="E128" i="1" s="1"/>
  <c r="F25" i="1"/>
  <c r="F24" i="1"/>
  <c r="J139" i="1" s="1"/>
  <c r="H39" i="1"/>
  <c r="Q141" i="1" s="1"/>
  <c r="F37" i="1"/>
  <c r="I139" i="1" s="1"/>
  <c r="H80" i="1"/>
  <c r="F78" i="1"/>
  <c r="G139" i="1" s="1"/>
  <c r="F102" i="1"/>
  <c r="F139" i="1" s="1"/>
  <c r="H123" i="1"/>
  <c r="F121" i="1"/>
  <c r="E139" i="1" s="1"/>
  <c r="H26" i="1"/>
  <c r="R141" i="1" s="1"/>
  <c r="H144" i="1" l="1"/>
  <c r="Q145" i="1"/>
  <c r="M145" i="1"/>
  <c r="Q144" i="1"/>
  <c r="M144" i="1"/>
  <c r="O145" i="1"/>
  <c r="R145" i="1"/>
  <c r="P144" i="1"/>
  <c r="N144" i="1"/>
  <c r="E144" i="1"/>
  <c r="I144" i="1"/>
  <c r="F123" i="1"/>
  <c r="E141" i="1" s="1"/>
  <c r="M141" i="1"/>
  <c r="G132" i="1"/>
  <c r="G135" i="1"/>
  <c r="O141" i="1"/>
  <c r="G129" i="1"/>
  <c r="F144" i="1"/>
  <c r="E131" i="1"/>
  <c r="J140" i="1"/>
  <c r="J144" i="1"/>
  <c r="G144" i="1"/>
  <c r="E129" i="1"/>
  <c r="H140" i="1"/>
  <c r="H145" i="1" s="1"/>
  <c r="E127" i="1"/>
  <c r="F80" i="1"/>
  <c r="G141" i="1" s="1"/>
  <c r="E126" i="1"/>
  <c r="E134" i="1"/>
  <c r="F39" i="1"/>
  <c r="I141" i="1" s="1"/>
  <c r="E130" i="1"/>
  <c r="F26" i="1"/>
  <c r="E133" i="1"/>
  <c r="P146" i="1" l="1"/>
  <c r="N146" i="1"/>
  <c r="R146" i="1"/>
  <c r="Q146" i="1"/>
  <c r="M146" i="1"/>
  <c r="E135" i="1"/>
  <c r="H141" i="1"/>
  <c r="F145" i="1"/>
  <c r="J145" i="1"/>
  <c r="G145" i="1"/>
  <c r="E145" i="1"/>
  <c r="I145" i="1"/>
  <c r="E132" i="1"/>
  <c r="J141" i="1"/>
  <c r="I146" i="1" s="1"/>
  <c r="H146" i="1" l="1"/>
  <c r="J146" i="1"/>
  <c r="G146" i="1"/>
  <c r="E146" i="1"/>
  <c r="F146" i="1"/>
</calcChain>
</file>

<file path=xl/sharedStrings.xml><?xml version="1.0" encoding="utf-8"?>
<sst xmlns="http://schemas.openxmlformats.org/spreadsheetml/2006/main" count="280" uniqueCount="127">
  <si>
    <t>O</t>
  </si>
  <si>
    <t>U</t>
  </si>
  <si>
    <t>嗅與味覺</t>
  </si>
  <si>
    <t>Sensory Over-&amp; Under-Reactivity Questionnaire (SOUR-Q)</t>
  </si>
  <si>
    <t>感覺反應問卷</t>
  </si>
  <si>
    <t>本體</t>
  </si>
  <si>
    <t>前庭覺</t>
  </si>
  <si>
    <t>Assessment Date:</t>
  </si>
  <si>
    <t>Client</t>
  </si>
  <si>
    <t>DOB</t>
  </si>
  <si>
    <t>AGE</t>
  </si>
  <si>
    <t>yr</t>
  </si>
  <si>
    <t>Gender</t>
  </si>
  <si>
    <t>Sensory Processing</t>
  </si>
  <si>
    <t>mo</t>
    <phoneticPr fontId="15" type="noConversion"/>
  </si>
  <si>
    <t>觸覺</t>
    <phoneticPr fontId="15" type="noConversion"/>
  </si>
  <si>
    <t>總是</t>
    <phoneticPr fontId="15" type="noConversion"/>
  </si>
  <si>
    <t>經常</t>
    <phoneticPr fontId="15" type="noConversion"/>
  </si>
  <si>
    <t>有時</t>
    <phoneticPr fontId="15" type="noConversion"/>
  </si>
  <si>
    <t>很少</t>
    <phoneticPr fontId="15" type="noConversion"/>
  </si>
  <si>
    <t>得分</t>
    <phoneticPr fontId="15" type="noConversion"/>
  </si>
  <si>
    <t>聽覺</t>
    <phoneticPr fontId="15" type="noConversion"/>
  </si>
  <si>
    <t>O</t>
    <phoneticPr fontId="15" type="noConversion"/>
  </si>
  <si>
    <t>U</t>
    <phoneticPr fontId="15" type="noConversion"/>
  </si>
  <si>
    <t>Total</t>
    <phoneticPr fontId="15" type="noConversion"/>
  </si>
  <si>
    <t>U</t>
    <phoneticPr fontId="15" type="noConversion"/>
  </si>
  <si>
    <t>T</t>
    <phoneticPr fontId="15" type="noConversion"/>
  </si>
  <si>
    <t>T</t>
    <phoneticPr fontId="15" type="noConversion"/>
  </si>
  <si>
    <t>Vest Pro (Vest, Pro)</t>
    <phoneticPr fontId="15" type="noConversion"/>
  </si>
  <si>
    <t>Enviromental (Auditory, Visual)</t>
    <phoneticPr fontId="15" type="noConversion"/>
  </si>
  <si>
    <t>Somato (tactile, Pro, Oral)</t>
    <phoneticPr fontId="15" type="noConversion"/>
  </si>
  <si>
    <t>Emotion (Olfactory, Tactile, Auditory)</t>
    <phoneticPr fontId="15" type="noConversion"/>
  </si>
  <si>
    <t>O</t>
    <phoneticPr fontId="15" type="noConversion"/>
  </si>
  <si>
    <t>%</t>
    <phoneticPr fontId="15" type="noConversion"/>
  </si>
  <si>
    <t>Score</t>
    <phoneticPr fontId="15" type="noConversion"/>
  </si>
  <si>
    <t>U/T</t>
    <phoneticPr fontId="15" type="noConversion"/>
  </si>
  <si>
    <t>視覺</t>
    <phoneticPr fontId="15" type="noConversion"/>
  </si>
  <si>
    <t>感覺</t>
    <phoneticPr fontId="15" type="noConversion"/>
  </si>
  <si>
    <t>過敏</t>
    <phoneticPr fontId="15" type="noConversion"/>
  </si>
  <si>
    <t>緩慢</t>
    <phoneticPr fontId="15" type="noConversion"/>
  </si>
  <si>
    <t>聽覺</t>
  </si>
  <si>
    <t>%</t>
    <phoneticPr fontId="15" type="noConversion"/>
  </si>
  <si>
    <t>Score</t>
    <phoneticPr fontId="15" type="noConversion"/>
  </si>
  <si>
    <t>環境</t>
    <phoneticPr fontId="15" type="noConversion"/>
  </si>
  <si>
    <t>身體</t>
    <phoneticPr fontId="15" type="noConversion"/>
  </si>
  <si>
    <t>動態</t>
    <phoneticPr fontId="15" type="noConversion"/>
  </si>
  <si>
    <t>情緒</t>
    <phoneticPr fontId="15" type="noConversion"/>
  </si>
  <si>
    <t>感覺組合</t>
    <phoneticPr fontId="15" type="noConversion"/>
  </si>
  <si>
    <t>調理</t>
    <phoneticPr fontId="15" type="noConversion"/>
  </si>
  <si>
    <t>調節</t>
    <phoneticPr fontId="15" type="noConversion"/>
  </si>
  <si>
    <t>/</t>
    <phoneticPr fontId="15" type="noConversion"/>
  </si>
  <si>
    <t>閱讀</t>
    <phoneticPr fontId="15" type="noConversion"/>
  </si>
  <si>
    <t>平衡</t>
    <phoneticPr fontId="15" type="noConversion"/>
  </si>
  <si>
    <t>觸覺</t>
    <phoneticPr fontId="15" type="noConversion"/>
  </si>
  <si>
    <t>視覺</t>
    <phoneticPr fontId="15" type="noConversion"/>
  </si>
  <si>
    <t>U</t>
    <phoneticPr fontId="15" type="noConversion"/>
  </si>
  <si>
    <t>U</t>
    <phoneticPr fontId="15" type="noConversion"/>
  </si>
  <si>
    <t xml:space="preserve">Information From: </t>
    <phoneticPr fontId="15" type="noConversion"/>
  </si>
  <si>
    <r>
      <t>1.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rgb="FF000000"/>
        <rFont val="新細明體"/>
        <family val="1"/>
        <charset val="136"/>
      </rPr>
      <t>對日常環境的聲音 (如：冷氣機、吸塵機、風筒、沖厠) 感到困擾</t>
    </r>
  </si>
  <si>
    <r>
      <t>2.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rgb="FF000000"/>
        <rFont val="新細明體"/>
        <family val="1"/>
        <charset val="136"/>
      </rPr>
      <t>對大的聲浪有負面的反應 (如：逃跑、哭、掩耳、發脾氣)</t>
    </r>
  </si>
  <si>
    <r>
      <t>3.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rgb="FF000000"/>
        <rFont val="新細明體"/>
        <family val="1"/>
        <charset val="136"/>
      </rPr>
      <t>對某些別人難以察覺的聲音，似乎會受到騷擾，或對這些聲音非常感到興趣</t>
    </r>
  </si>
  <si>
    <r>
      <t>4.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rgb="FF000000"/>
        <rFont val="新細明體"/>
        <family val="1"/>
        <charset val="136"/>
      </rPr>
      <t>似乎被某些聲音嚇倒，而這些聲音不會令其他同齡的小朋友產生困惱</t>
    </r>
  </si>
  <si>
    <r>
      <t>5.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rgb="FF000000"/>
        <rFont val="新細明體"/>
        <family val="1"/>
        <charset val="136"/>
      </rPr>
      <t>似乎容易被背景雜音 (如：汽車引擎、空調、雪櫃或光管) 所分心</t>
    </r>
  </si>
  <si>
    <r>
      <t>6.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rgb="FF000000"/>
        <rFont val="新細明體"/>
        <family val="1"/>
        <charset val="136"/>
      </rPr>
      <t>當出現尖悅、高音或低音的聲音時 (如：哨子聲、派對的發聲玩意、長笛、喇叭、鼓聲)，會表現困惱或緊張</t>
    </r>
  </si>
  <si>
    <r>
      <t>7.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rgb="FF000000"/>
        <rFont val="新細明體"/>
        <family val="1"/>
        <charset val="136"/>
      </rPr>
      <t>對廣播系統/ 視線範圍以外的聲音 (如：商場廣播、鄰居裝修) 有負面的反應，例如：逃跑、哭、掩耳、發脾氣</t>
    </r>
  </si>
  <si>
    <r>
      <t>8.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rgb="FF000000"/>
        <rFont val="新細明體"/>
        <family val="1"/>
        <charset val="136"/>
      </rPr>
      <t>似乎聽不到一般人可以聽到的聲音</t>
    </r>
  </si>
  <si>
    <r>
      <t>9.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rgb="FF000000"/>
        <rFont val="新細明體"/>
        <family val="1"/>
        <charset val="136"/>
      </rPr>
      <t>聽力正常，但好像聽不到你的說話</t>
    </r>
  </si>
  <si>
    <r>
      <t>10.</t>
    </r>
    <r>
      <rPr>
        <sz val="7"/>
        <color rgb="FF000000"/>
        <rFont val="Times New Roman"/>
        <family val="1"/>
      </rPr>
      <t xml:space="preserve">    </t>
    </r>
    <r>
      <rPr>
        <sz val="10"/>
        <color rgb="FF000000"/>
        <rFont val="新細明體"/>
        <family val="1"/>
        <charset val="136"/>
      </rPr>
      <t>未能察覺到於 2米範圍以內，以一般音量發出的聲響 (如：敲打物件、搖搖鈴或播放音樂)</t>
    </r>
  </si>
  <si>
    <r>
      <t>11.</t>
    </r>
    <r>
      <rPr>
        <sz val="7"/>
        <color rgb="FF000000"/>
        <rFont val="Times New Roman"/>
        <family val="1"/>
      </rPr>
      <t xml:space="preserve">    </t>
    </r>
    <r>
      <rPr>
        <sz val="10"/>
        <color rgb="FF000000"/>
        <rFont val="新細明體"/>
        <family val="1"/>
        <charset val="136"/>
      </rPr>
      <t>未能察覺較大音量的聲響 (如：風筒聲、大聲說話或大力敲打玩具的聲音)</t>
    </r>
  </si>
  <si>
    <r>
      <t>12.</t>
    </r>
    <r>
      <rPr>
        <sz val="7"/>
        <color rgb="FF000000"/>
        <rFont val="Times New Roman"/>
        <family val="1"/>
      </rPr>
      <t xml:space="preserve">    </t>
    </r>
    <r>
      <rPr>
        <sz val="10"/>
        <color rgb="FF000000"/>
        <rFont val="新細明體"/>
        <family val="1"/>
        <charset val="136"/>
      </rPr>
      <t>未能察覺較小音量的聲音 (如：音樂盒、輕聲說話或輕力敲門的聲音)</t>
    </r>
  </si>
  <si>
    <r>
      <t>13.</t>
    </r>
    <r>
      <rPr>
        <sz val="7"/>
        <color rgb="FF000000"/>
        <rFont val="Times New Roman"/>
        <family val="1"/>
      </rPr>
      <t xml:space="preserve">    </t>
    </r>
    <r>
      <rPr>
        <sz val="10"/>
        <color rgb="FF000000"/>
        <rFont val="新細明體"/>
        <family val="1"/>
        <charset val="136"/>
      </rPr>
      <t>對於尖悅聲音/ 高音 (如：哨子聲) 未能察覺或沒有反應</t>
    </r>
  </si>
  <si>
    <r>
      <t>14.</t>
    </r>
    <r>
      <rPr>
        <sz val="7"/>
        <color rgb="FF000000"/>
        <rFont val="Times New Roman"/>
        <family val="1"/>
      </rPr>
      <t xml:space="preserve">    </t>
    </r>
    <r>
      <rPr>
        <sz val="10"/>
        <color rgb="FF000000"/>
        <rFont val="新細明體"/>
        <family val="1"/>
        <charset val="136"/>
      </rPr>
      <t>未能察覺低沉/ 低頻的聲音 (如：鼓聲或洗衣機聲)</t>
    </r>
  </si>
  <si>
    <r>
      <t>15.</t>
    </r>
    <r>
      <rPr>
        <sz val="7"/>
        <color rgb="FF000000"/>
        <rFont val="Times New Roman"/>
        <family val="1"/>
      </rPr>
      <t xml:space="preserve">    </t>
    </r>
    <r>
      <rPr>
        <sz val="10"/>
        <color rgb="FF000000"/>
        <rFont val="新細明體"/>
        <family val="1"/>
        <charset val="136"/>
      </rPr>
      <t>被叫到名字時沒反應</t>
    </r>
  </si>
  <si>
    <r>
      <t>16.</t>
    </r>
    <r>
      <rPr>
        <sz val="7"/>
        <color rgb="FF000000"/>
        <rFont val="Times New Roman"/>
        <family val="1"/>
      </rPr>
      <t xml:space="preserve">    </t>
    </r>
    <r>
      <rPr>
        <sz val="10"/>
        <color rgb="FF000000"/>
        <rFont val="新細明體"/>
        <family val="1"/>
        <charset val="136"/>
      </rPr>
      <t>好像未能辦別聲音來源</t>
    </r>
  </si>
  <si>
    <r>
      <t>1.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rgb="FF000000"/>
        <rFont val="新細明體"/>
        <family val="1"/>
        <charset val="136"/>
      </rPr>
      <t xml:space="preserve">對於某些食物的味道或氣味，容易產生作嘔的反應 </t>
    </r>
  </si>
  <si>
    <r>
      <t>2.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rgb="FF000000"/>
        <rFont val="新細明體"/>
        <family val="1"/>
        <charset val="136"/>
      </rPr>
      <t>嗅到某些其他小朋友皆不察覺的氣味時，也會表現困惱</t>
    </r>
  </si>
  <si>
    <r>
      <t>3.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rgb="FF000000"/>
        <rFont val="新細明體"/>
        <family val="1"/>
        <charset val="136"/>
      </rPr>
      <t>對不同食物的味道或氣味表現困惱</t>
    </r>
  </si>
  <si>
    <r>
      <t>4.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rgb="FF000000"/>
        <rFont val="新細明體"/>
        <family val="1"/>
        <charset val="136"/>
      </rPr>
      <t>似乎忽略或未能察覺其他小朋友會有反應的強烈氣味 (如：膠水、油漆、漆筆......等等)</t>
    </r>
  </si>
  <si>
    <r>
      <t>5.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rgb="FF000000"/>
        <rFont val="新細明體"/>
        <family val="1"/>
        <charset val="136"/>
      </rPr>
      <t>似乎忽略或未能察覺</t>
    </r>
    <r>
      <rPr>
        <sz val="10"/>
        <rFont val="新細明體"/>
        <family val="1"/>
        <charset val="136"/>
      </rPr>
      <t>較濃烈的味道 (</t>
    </r>
    <r>
      <rPr>
        <sz val="10"/>
        <color rgb="FF000000"/>
        <rFont val="新細明體"/>
        <family val="1"/>
        <charset val="136"/>
      </rPr>
      <t>如：</t>
    </r>
    <r>
      <rPr>
        <sz val="10"/>
        <rFont val="新細明體"/>
        <family val="1"/>
        <charset val="136"/>
      </rPr>
      <t xml:space="preserve">檸檬汁) </t>
    </r>
  </si>
  <si>
    <r>
      <t>1.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rgb="FF000000"/>
        <rFont val="新細明體"/>
        <family val="1"/>
        <charset val="136"/>
      </rPr>
      <t>進行活動時似乎過度用力(如：大力步行、關門、用鉛筆或蠟筆時過度用力)</t>
    </r>
  </si>
  <si>
    <r>
      <t>2.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rgb="FF000000"/>
        <rFont val="新細明體"/>
        <family val="1"/>
        <charset val="136"/>
      </rPr>
      <t>站立時，身體會依靠著牆、傢俱、或別人</t>
    </r>
  </si>
  <si>
    <r>
      <t>3.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rgb="FF000000"/>
        <rFont val="新細明體"/>
        <family val="1"/>
        <charset val="136"/>
      </rPr>
      <t>做某些動作時 (如：坐下或跨過物件)，似乎未能肯定需要移動身體的距離 (如：提高或降低身體)</t>
    </r>
  </si>
  <si>
    <r>
      <t>4.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rgb="FF000000"/>
        <rFont val="新細明體"/>
        <family val="1"/>
        <charset val="136"/>
      </rPr>
      <t>握著物件不夠牢固 (如：握鉛筆或匙羮)，以致難以運用</t>
    </r>
  </si>
  <si>
    <r>
      <t>5.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rgb="FF000000"/>
        <rFont val="新細明體"/>
        <family val="1"/>
        <charset val="136"/>
      </rPr>
      <t>觸摸物件時，過於用力 (如：觸摸寵物)</t>
    </r>
  </si>
  <si>
    <r>
      <t>6.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rgb="FF000000"/>
        <rFont val="新細明體"/>
        <family val="1"/>
        <charset val="136"/>
      </rPr>
      <t>伸手拿取物件時，容易不自覺地碰撞到身邊的小朋友或物件</t>
    </r>
  </si>
  <si>
    <r>
      <t>7.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rgb="FF000000"/>
        <rFont val="新細明體"/>
        <family val="1"/>
        <charset val="136"/>
      </rPr>
      <t>走路時，手腳或身體會不慎碰到別人或環境中的物件(如：門框、傢俱、椅子)</t>
    </r>
  </si>
  <si>
    <r>
      <t>8.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rgb="FF000000"/>
        <rFont val="新細明體"/>
        <family val="1"/>
        <charset val="136"/>
      </rPr>
      <t>過分按壓或推擠而弄破物件</t>
    </r>
  </si>
  <si>
    <r>
      <t>1.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rgb="FF000000"/>
        <rFont val="新細明體"/>
        <family val="1"/>
        <charset val="136"/>
      </rPr>
      <t>被輕輕觸摸時，會退縮</t>
    </r>
  </si>
  <si>
    <r>
      <t>2.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rgb="FF000000"/>
        <rFont val="新細明體"/>
        <family val="1"/>
        <charset val="136"/>
      </rPr>
      <t>穿著新衣服時，表現困惱或緊張</t>
    </r>
  </si>
  <si>
    <r>
      <t>3.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rgb="FF000000"/>
        <rFont val="新細明體"/>
        <family val="1"/>
        <charset val="136"/>
      </rPr>
      <t>寧願去觸摸而多於被觸摸</t>
    </r>
  </si>
  <si>
    <r>
      <t>4.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rgb="FF000000"/>
        <rFont val="新細明體"/>
        <family val="1"/>
        <charset val="136"/>
      </rPr>
      <t>在修剪手指甲或腳指甲時表現困惱</t>
    </r>
  </si>
  <si>
    <r>
      <t>5.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rgb="FF000000"/>
        <rFont val="新細明體"/>
        <family val="1"/>
        <charset val="136"/>
      </rPr>
      <t>當被人觸摸臉頰時，感到煩擾</t>
    </r>
  </si>
  <si>
    <r>
      <t>6.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rgb="FF000000"/>
        <rFont val="新細明體"/>
        <family val="1"/>
        <charset val="136"/>
      </rPr>
      <t>避免接觸或把玩手指畫顏料、黏性的物件、泥沙、黏土、泥漿、膠水或其他「亂糟糟」的東西</t>
    </r>
  </si>
  <si>
    <r>
      <t>7.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rgb="FF000000"/>
        <rFont val="新細明體"/>
        <family val="1"/>
        <charset val="136"/>
      </rPr>
      <t>較為抗拒刷牙</t>
    </r>
  </si>
  <si>
    <r>
      <t>8.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rgb="FF000000"/>
        <rFont val="新細明體"/>
        <family val="1"/>
        <charset val="136"/>
      </rPr>
      <t>被觸摸時，似乎欠缺正常的覺察能力</t>
    </r>
  </si>
  <si>
    <r>
      <t>9.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rgb="FF000000"/>
        <rFont val="新細明體"/>
        <family val="1"/>
        <charset val="136"/>
      </rPr>
      <t>對疼痛有超於正常的容忍力</t>
    </r>
  </si>
  <si>
    <r>
      <t>10.</t>
    </r>
    <r>
      <rPr>
        <sz val="7"/>
        <color rgb="FF000000"/>
        <rFont val="Times New Roman"/>
        <family val="1"/>
      </rPr>
      <t xml:space="preserve">    </t>
    </r>
    <r>
      <rPr>
        <sz val="10"/>
        <color rgb="FF000000"/>
        <rFont val="新細明體"/>
        <family val="1"/>
        <charset val="136"/>
      </rPr>
      <t>不會清潔臉上的口水或食物</t>
    </r>
  </si>
  <si>
    <r>
      <t>11.</t>
    </r>
    <r>
      <rPr>
        <sz val="7"/>
        <color rgb="FF000000"/>
        <rFont val="Times New Roman"/>
        <family val="1"/>
      </rPr>
      <t xml:space="preserve">    </t>
    </r>
    <r>
      <rPr>
        <sz val="10"/>
        <color rgb="FF000000"/>
        <rFont val="新細明體"/>
        <family val="1"/>
        <charset val="136"/>
      </rPr>
      <t>未能察覺到雨水或水花沾濕手或臉</t>
    </r>
  </si>
  <si>
    <r>
      <t>12.</t>
    </r>
    <r>
      <rPr>
        <sz val="7"/>
        <color rgb="FF000000"/>
        <rFont val="Times New Roman"/>
        <family val="1"/>
      </rPr>
      <t xml:space="preserve">    </t>
    </r>
    <r>
      <rPr>
        <sz val="10"/>
        <color rgb="FF000000"/>
        <rFont val="新細明體"/>
        <family val="1"/>
        <charset val="136"/>
      </rPr>
      <t>未能察覺到手或臉被沾了膠水或顏料弄髒</t>
    </r>
  </si>
  <si>
    <r>
      <t>13.</t>
    </r>
    <r>
      <rPr>
        <sz val="7"/>
        <color rgb="FF000000"/>
        <rFont val="Times New Roman"/>
        <family val="1"/>
      </rPr>
      <t xml:space="preserve">    </t>
    </r>
    <r>
      <rPr>
        <sz val="10"/>
        <color rgb="FF000000"/>
        <rFont val="新細明體"/>
        <family val="1"/>
        <charset val="136"/>
      </rPr>
      <t>赤腳在粗糙的地毯、草地或熱燙的沙灘上行走時沒有反應</t>
    </r>
  </si>
  <si>
    <r>
      <t>14.</t>
    </r>
    <r>
      <rPr>
        <sz val="7"/>
        <color rgb="FF000000"/>
        <rFont val="Times New Roman"/>
        <family val="1"/>
      </rPr>
      <t xml:space="preserve">    </t>
    </r>
    <r>
      <rPr>
        <sz val="10"/>
        <color rgb="FF000000"/>
        <rFont val="新細明體"/>
        <family val="1"/>
        <charset val="136"/>
      </rPr>
      <t>未能察覺到手腳接觸到冰粒或熱水袋</t>
    </r>
  </si>
  <si>
    <r>
      <t>15.</t>
    </r>
    <r>
      <rPr>
        <sz val="7"/>
        <color rgb="FF000000"/>
        <rFont val="Times New Roman"/>
        <family val="1"/>
      </rPr>
      <t xml:space="preserve">    </t>
    </r>
    <r>
      <rPr>
        <sz val="10"/>
        <color rgb="FF000000"/>
        <rFont val="新細明體"/>
        <family val="1"/>
        <charset val="136"/>
      </rPr>
      <t>未能察覺到風輕吹過頸後的位置</t>
    </r>
  </si>
  <si>
    <r>
      <t>1.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rgb="FF000000"/>
        <rFont val="新細明體"/>
        <family val="1"/>
        <charset val="136"/>
      </rPr>
      <t>似乎害怕移動 (如：上落樓梯、以一般的速度及高度盪鞦韆、玩搖搖板、溜滑梯或以一般的速度玩旋轉的活動)</t>
    </r>
  </si>
  <si>
    <r>
      <t>2.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rgb="FF000000"/>
        <rFont val="新細明體"/>
        <family val="1"/>
        <charset val="136"/>
      </rPr>
      <t>逃避參與需要平衡的活動，(如：逃避在路邊的「石駁」、不平坦的道路行走或行平衡木</t>
    </r>
  </si>
  <si>
    <r>
      <t>3.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rgb="FF000000"/>
        <rFont val="新細明體"/>
        <family val="1"/>
        <charset val="136"/>
      </rPr>
      <t>當頭部或身體傾側或後傾/ 前傾 (如彎身向前) 時，表現困惱、緊張或不安</t>
    </r>
  </si>
  <si>
    <r>
      <t>4.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rgb="FF000000"/>
        <rFont val="新細明體"/>
        <family val="1"/>
        <charset val="136"/>
      </rPr>
      <t>害怕乘搭升降機或扶手電梯</t>
    </r>
  </si>
  <si>
    <r>
      <t>5.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rgb="FF000000"/>
        <rFont val="新細明體"/>
        <family val="1"/>
        <charset val="136"/>
      </rPr>
      <t>當突然被抱起時，會表現過份緊張、不安或抗拒</t>
    </r>
  </si>
  <si>
    <r>
      <t>6.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rgb="FF000000"/>
        <rFont val="新細明體"/>
        <family val="1"/>
        <charset val="136"/>
      </rPr>
      <t>上落樓梯或站在較高的地方時，會表現過份緊張、不安或抗拒</t>
    </r>
  </si>
  <si>
    <r>
      <t>7.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rgb="FF000000"/>
        <rFont val="新細明體"/>
        <family val="1"/>
        <charset val="136"/>
      </rPr>
      <t>當看見鞦韆或氹氹轉時，會表現不安或過份興奮</t>
    </r>
  </si>
  <si>
    <r>
      <t>8.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rgb="FF000000"/>
        <rFont val="新細明體"/>
        <family val="1"/>
        <charset val="136"/>
      </rPr>
      <t>當看見前方地面顏色不同時，會表現不安</t>
    </r>
  </si>
  <si>
    <r>
      <t>9.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rgb="FF000000"/>
        <rFont val="新細明體"/>
        <family val="1"/>
        <charset val="136"/>
      </rPr>
      <t>當一般人都感到頭昏眼花時 (如：玩氹氹轉、重複彎身等)，他/她也感覺不到</t>
    </r>
  </si>
  <si>
    <r>
      <t>10.</t>
    </r>
    <r>
      <rPr>
        <sz val="7"/>
        <color rgb="FF000000"/>
        <rFont val="Times New Roman"/>
        <family val="1"/>
      </rPr>
      <t xml:space="preserve">    </t>
    </r>
    <r>
      <rPr>
        <sz val="10"/>
        <color rgb="FF000000"/>
        <rFont val="新細明體"/>
        <family val="1"/>
        <charset val="136"/>
      </rPr>
      <t>當快將跌倒時仍未能察覺或沒有反應</t>
    </r>
  </si>
  <si>
    <r>
      <t>11.</t>
    </r>
    <r>
      <rPr>
        <sz val="7"/>
        <color rgb="FF000000"/>
        <rFont val="Times New Roman"/>
        <family val="1"/>
      </rPr>
      <t xml:space="preserve">    </t>
    </r>
    <r>
      <rPr>
        <sz val="10"/>
        <color rgb="FF000000"/>
        <rFont val="新細明體"/>
        <family val="1"/>
        <charset val="136"/>
      </rPr>
      <t>需要較快的速度旋轉才有反應</t>
    </r>
  </si>
  <si>
    <r>
      <t>12.</t>
    </r>
    <r>
      <rPr>
        <sz val="7"/>
        <color rgb="FF000000"/>
        <rFont val="Times New Roman"/>
        <family val="1"/>
      </rPr>
      <t xml:space="preserve">    </t>
    </r>
    <r>
      <rPr>
        <sz val="10"/>
        <rFont val="新細明體"/>
        <family val="1"/>
        <charset val="136"/>
      </rPr>
      <t>需要較快的速度盪鞦韆才有反應</t>
    </r>
  </si>
  <si>
    <r>
      <t>13.</t>
    </r>
    <r>
      <rPr>
        <sz val="7"/>
        <color rgb="FF000000"/>
        <rFont val="Times New Roman"/>
        <family val="1"/>
      </rPr>
      <t xml:space="preserve">    </t>
    </r>
    <r>
      <rPr>
        <sz val="10"/>
        <color rgb="FF000000"/>
        <rFont val="新細明體"/>
        <family val="1"/>
        <charset val="136"/>
      </rPr>
      <t>跌倒時</t>
    </r>
    <r>
      <rPr>
        <sz val="10"/>
        <rFont val="新細明體"/>
        <family val="1"/>
        <charset val="136"/>
      </rPr>
      <t>，沒有伸手保護反應</t>
    </r>
  </si>
  <si>
    <r>
      <t>14.</t>
    </r>
    <r>
      <rPr>
        <sz val="7"/>
        <color rgb="FF000000"/>
        <rFont val="Times New Roman"/>
        <family val="1"/>
      </rPr>
      <t xml:space="preserve">    </t>
    </r>
    <r>
      <rPr>
        <sz val="10"/>
        <rFont val="新細明體"/>
        <family val="1"/>
        <charset val="136"/>
      </rPr>
      <t>被人突然抱起時，好像未能察覺</t>
    </r>
    <r>
      <rPr>
        <sz val="10"/>
        <color rgb="FF000000"/>
        <rFont val="新細明體"/>
        <family val="1"/>
        <charset val="136"/>
      </rPr>
      <t>或沒有反應</t>
    </r>
  </si>
  <si>
    <r>
      <t>1.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rgb="FF000000"/>
        <rFont val="新細明體"/>
        <family val="1"/>
        <charset val="136"/>
      </rPr>
      <t>對光線 (特別是光暗轉變) 感到困擾 (如：眨眼、瞇眼、哭叫、閉眼......等等)</t>
    </r>
  </si>
  <si>
    <r>
      <t>2.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rgb="FF000000"/>
        <rFont val="新細明體"/>
        <family val="1"/>
        <charset val="136"/>
      </rPr>
      <t>在不慣常的視覺環境下 (如：光猛、彩色或光線暗淡的房間)，會變得困惱</t>
    </r>
  </si>
  <si>
    <r>
      <t>3.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rgb="FF000000"/>
        <rFont val="新細明體"/>
        <family val="1"/>
        <charset val="136"/>
      </rPr>
      <t>不喜歡某些光線，如：頻閃燈、閃動的光或光管</t>
    </r>
  </si>
  <si>
    <r>
      <t>4.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rgb="FF000000"/>
        <rFont val="新細明體"/>
        <family val="1"/>
        <charset val="136"/>
      </rPr>
      <t>因閱讀的底色是白色或其光面紙質或商場地面/櫥窗的反光而感到困擾/不安</t>
    </r>
  </si>
  <si>
    <r>
      <t>5.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rgb="FF000000"/>
        <rFont val="新細明體"/>
        <family val="1"/>
        <charset val="136"/>
      </rPr>
      <t>閱讀 或 玩發光玩具 或 經過大型電視屏幕時，需要轉望其他地方或小休</t>
    </r>
  </si>
  <si>
    <r>
      <t>6.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rgb="FF000000"/>
        <rFont val="新細明體"/>
        <family val="1"/>
        <charset val="136"/>
      </rPr>
      <t>閱讀時或玩發光玩具時，影像會變得模糊、移動、轉變 、或表示看不清楚</t>
    </r>
  </si>
  <si>
    <r>
      <t>7.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rgb="FF000000"/>
        <rFont val="新細明體"/>
        <family val="1"/>
        <charset val="136"/>
      </rPr>
      <t>閱讀時或玩發光玩具時，眼睛會感到不適(如：發紅、流眼水、痕癢)</t>
    </r>
  </si>
  <si>
    <r>
      <t>8.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rgb="FF000000"/>
        <rFont val="新細明體"/>
        <family val="1"/>
        <charset val="136"/>
      </rPr>
      <t>走進人群或物件堆時，不理會他人存在</t>
    </r>
  </si>
  <si>
    <r>
      <t>9.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rgb="FF000000"/>
        <rFont val="新細明體"/>
        <family val="1"/>
        <charset val="136"/>
      </rPr>
      <t>對於閃動的光線 (如：閃燈玩具、霓虹燈或聖誕燈)，未能察覺或沒有反應</t>
    </r>
  </si>
  <si>
    <r>
      <t>10.</t>
    </r>
    <r>
      <rPr>
        <sz val="7"/>
        <color rgb="FF000000"/>
        <rFont val="Times New Roman"/>
        <family val="1"/>
      </rPr>
      <t xml:space="preserve">    </t>
    </r>
    <r>
      <rPr>
        <sz val="10"/>
        <color rgb="FF000000"/>
        <rFont val="新細明體"/>
        <family val="1"/>
        <charset val="136"/>
      </rPr>
      <t>對於電筒、強光或陽光的照射，未能察覺或沒有反應</t>
    </r>
  </si>
  <si>
    <r>
      <t>11.</t>
    </r>
    <r>
      <rPr>
        <sz val="7"/>
        <color rgb="FF000000"/>
        <rFont val="Times New Roman"/>
        <family val="1"/>
      </rPr>
      <t xml:space="preserve">    </t>
    </r>
    <r>
      <rPr>
        <sz val="10"/>
        <color rgb="FF000000"/>
        <rFont val="新細明體"/>
        <family val="1"/>
        <charset val="136"/>
      </rPr>
      <t>對於移動中的物件 (如：有人走近或有皮球滾過時)，未能察覺或沒有反應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</si>
</sst>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新細明體"/>
      <family val="2"/>
      <scheme val="minor"/>
    </font>
    <font>
      <sz val="12"/>
      <color rgb="FF000000"/>
      <name val="Calibri"/>
      <family val="2"/>
    </font>
    <font>
      <b/>
      <sz val="11"/>
      <color rgb="FF000000"/>
      <name val="新細明體"/>
      <family val="1"/>
      <charset val="136"/>
    </font>
    <font>
      <sz val="11"/>
      <color rgb="FF000000"/>
      <name val="Calibri"/>
      <family val="2"/>
    </font>
    <font>
      <sz val="12"/>
      <color rgb="FF000000"/>
      <name val="新細明體"/>
      <family val="1"/>
      <charset val="136"/>
    </font>
    <font>
      <sz val="10"/>
      <color rgb="FF000000"/>
      <name val="新細明體"/>
      <family val="1"/>
      <charset val="136"/>
    </font>
    <font>
      <sz val="7"/>
      <color rgb="FF000000"/>
      <name val="Times New Roman"/>
      <family val="1"/>
    </font>
    <font>
      <b/>
      <sz val="12"/>
      <color rgb="FF000000"/>
      <name val="新細明體"/>
      <family val="1"/>
      <charset val="136"/>
    </font>
    <font>
      <sz val="10"/>
      <color rgb="FF000000"/>
      <name val="標楷體"/>
      <family val="4"/>
      <charset val="136"/>
    </font>
    <font>
      <sz val="16"/>
      <color rgb="FF000000"/>
      <name val="標楷體"/>
      <family val="4"/>
      <charset val="136"/>
    </font>
    <font>
      <b/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新細明體"/>
      <family val="1"/>
      <charset val="136"/>
    </font>
    <font>
      <sz val="14"/>
      <color rgb="FF000000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1"/>
      <color theme="1"/>
      <name val="新細明體"/>
      <family val="2"/>
      <scheme val="minor"/>
    </font>
    <font>
      <sz val="10"/>
      <color rgb="FF000000"/>
      <name val="Calibri"/>
      <family val="2"/>
    </font>
    <font>
      <sz val="10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7" fillId="0" borderId="0"/>
  </cellStyleXfs>
  <cellXfs count="69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horizontal="left"/>
    </xf>
    <xf numFmtId="14" fontId="0" fillId="0" borderId="1" xfId="0" applyNumberForma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9" fontId="10" fillId="0" borderId="1" xfId="0" applyNumberFormat="1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1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17" fillId="0" borderId="1" xfId="1" applyFill="1" applyBorder="1" applyAlignment="1">
      <alignment horizontal="left"/>
    </xf>
    <xf numFmtId="0" fontId="8" fillId="0" borderId="1" xfId="1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17" fillId="0" borderId="1" xfId="1" applyFill="1" applyBorder="1" applyAlignment="1">
      <alignment horizontal="left" vertical="top" wrapText="1"/>
    </xf>
    <xf numFmtId="0" fontId="7" fillId="0" borderId="1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1" fillId="0" borderId="1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left" vertical="center" wrapText="1" indent="2"/>
    </xf>
    <xf numFmtId="0" fontId="18" fillId="0" borderId="7" xfId="0" applyFont="1" applyBorder="1" applyAlignment="1">
      <alignment horizontal="left" vertical="center" wrapText="1" indent="2"/>
    </xf>
    <xf numFmtId="0" fontId="18" fillId="3" borderId="7" xfId="0" applyFont="1" applyFill="1" applyBorder="1" applyAlignment="1">
      <alignment horizontal="left" vertical="center" wrapText="1" indent="2"/>
    </xf>
    <xf numFmtId="0" fontId="18" fillId="3" borderId="6" xfId="0" applyFont="1" applyFill="1" applyBorder="1" applyAlignment="1">
      <alignment horizontal="justify" vertical="center" wrapText="1"/>
    </xf>
    <xf numFmtId="0" fontId="18" fillId="0" borderId="7" xfId="0" applyFont="1" applyBorder="1" applyAlignment="1">
      <alignment horizontal="justify" vertical="center" wrapText="1"/>
    </xf>
    <xf numFmtId="0" fontId="18" fillId="3" borderId="7" xfId="0" applyFont="1" applyFill="1" applyBorder="1" applyAlignment="1">
      <alignment horizontal="justify" vertical="center" wrapText="1"/>
    </xf>
    <xf numFmtId="0" fontId="11" fillId="3" borderId="7" xfId="0" applyFont="1" applyFill="1" applyBorder="1" applyAlignment="1">
      <alignment horizontal="justify" vertical="center" wrapText="1"/>
    </xf>
    <xf numFmtId="0" fontId="18" fillId="0" borderId="6" xfId="0" applyFont="1" applyBorder="1" applyAlignment="1">
      <alignment horizontal="justify" vertical="center" wrapText="1"/>
    </xf>
    <xf numFmtId="0" fontId="18" fillId="4" borderId="7" xfId="0" applyFont="1" applyFill="1" applyBorder="1" applyAlignment="1">
      <alignment horizontal="justify" vertical="center" wrapText="1"/>
    </xf>
    <xf numFmtId="0" fontId="0" fillId="0" borderId="2" xfId="0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9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left"/>
    </xf>
    <xf numFmtId="0" fontId="0" fillId="5" borderId="5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18"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7C80"/>
        </patternFill>
      </fill>
    </dxf>
    <dxf>
      <font>
        <color auto="1"/>
      </font>
      <fill>
        <patternFill>
          <bgColor rgb="FFFF7C80"/>
        </patternFill>
      </fill>
    </dxf>
    <dxf>
      <font>
        <color auto="1"/>
      </font>
      <fill>
        <patternFill>
          <bgColor rgb="FFFF7C80"/>
        </patternFill>
      </fill>
    </dxf>
    <dxf>
      <font>
        <color auto="1"/>
      </font>
      <fill>
        <patternFill>
          <bgColor rgb="FFFF7C8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ont>
        <color auto="1"/>
      </font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7C80"/>
      <color rgb="FFFF9999"/>
      <color rgb="FFD519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40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HK" sz="4000"/>
              <a:t>感覺</a:t>
            </a:r>
            <a:endParaRPr lang="en-US" sz="4000"/>
          </a:p>
        </c:rich>
      </c:tx>
      <c:layout>
        <c:manualLayout>
          <c:xMode val="edge"/>
          <c:yMode val="edge"/>
          <c:x val="0.14073430850472324"/>
          <c:y val="5.62249090809278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0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zh-HK"/>
        </a:p>
      </c:txPr>
    </c:title>
    <c:autoTitleDeleted val="0"/>
    <c:plotArea>
      <c:layout>
        <c:manualLayout>
          <c:layoutTarget val="inner"/>
          <c:xMode val="edge"/>
          <c:yMode val="edge"/>
          <c:x val="0.31266326955983814"/>
          <c:y val="8.1983591180864762E-2"/>
          <c:w val="0.55506868972666257"/>
          <c:h val="0.84709303938577019"/>
        </c:manualLayout>
      </c:layout>
      <c:radarChart>
        <c:radarStyle val="marker"/>
        <c:varyColors val="0"/>
        <c:ser>
          <c:idx val="0"/>
          <c:order val="0"/>
          <c:tx>
            <c:strRef>
              <c:f>Sheet1!$D$139</c:f>
              <c:strCache>
                <c:ptCount val="1"/>
                <c:pt idx="0">
                  <c:v>過敏</c:v>
                </c:pt>
              </c:strCache>
            </c:strRef>
          </c:tx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rgbClr val="FF0000"/>
              </a:solidFill>
              <a:ln w="9525">
                <a:solidFill>
                  <a:srgbClr val="FF7C80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Sheet1!$E$138:$J$138</c:f>
              <c:strCache>
                <c:ptCount val="6"/>
                <c:pt idx="0">
                  <c:v>視覺</c:v>
                </c:pt>
                <c:pt idx="1">
                  <c:v>前庭覺</c:v>
                </c:pt>
                <c:pt idx="2">
                  <c:v>觸覺</c:v>
                </c:pt>
                <c:pt idx="3">
                  <c:v>本體</c:v>
                </c:pt>
                <c:pt idx="4">
                  <c:v>嗅與味覺</c:v>
                </c:pt>
                <c:pt idx="5">
                  <c:v>聽覺</c:v>
                </c:pt>
              </c:strCache>
            </c:strRef>
          </c:cat>
          <c:val>
            <c:numRef>
              <c:f>Sheet1!$E$139:$J$139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E5-4BA0-A54E-C12CAB6FD4D0}"/>
            </c:ext>
          </c:extLst>
        </c:ser>
        <c:ser>
          <c:idx val="1"/>
          <c:order val="1"/>
          <c:tx>
            <c:strRef>
              <c:f>Sheet1!$D$140</c:f>
              <c:strCache>
                <c:ptCount val="1"/>
                <c:pt idx="0">
                  <c:v>緩慢</c:v>
                </c:pt>
              </c:strCache>
            </c:strRef>
          </c:tx>
          <c:spPr>
            <a:ln w="34925" cap="rnd">
              <a:solidFill>
                <a:srgbClr val="00B0F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rgbClr val="0070C0"/>
              </a:solidFill>
              <a:ln w="9525">
                <a:solidFill>
                  <a:srgbClr val="00B0F0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Sheet1!$E$138:$J$138</c:f>
              <c:strCache>
                <c:ptCount val="6"/>
                <c:pt idx="0">
                  <c:v>視覺</c:v>
                </c:pt>
                <c:pt idx="1">
                  <c:v>前庭覺</c:v>
                </c:pt>
                <c:pt idx="2">
                  <c:v>觸覺</c:v>
                </c:pt>
                <c:pt idx="3">
                  <c:v>本體</c:v>
                </c:pt>
                <c:pt idx="4">
                  <c:v>嗅與味覺</c:v>
                </c:pt>
                <c:pt idx="5">
                  <c:v>聽覺</c:v>
                </c:pt>
              </c:strCache>
            </c:strRef>
          </c:cat>
          <c:val>
            <c:numRef>
              <c:f>Sheet1!$E$140:$J$140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E5-4BA0-A54E-C12CAB6FD4D0}"/>
            </c:ext>
          </c:extLst>
        </c:ser>
        <c:ser>
          <c:idx val="2"/>
          <c:order val="2"/>
          <c:tx>
            <c:strRef>
              <c:f>Sheet1!$D$141</c:f>
              <c:strCache>
                <c:ptCount val="1"/>
                <c:pt idx="0">
                  <c:v>調節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6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Sheet1!$E$138:$J$138</c:f>
              <c:strCache>
                <c:ptCount val="6"/>
                <c:pt idx="0">
                  <c:v>視覺</c:v>
                </c:pt>
                <c:pt idx="1">
                  <c:v>前庭覺</c:v>
                </c:pt>
                <c:pt idx="2">
                  <c:v>觸覺</c:v>
                </c:pt>
                <c:pt idx="3">
                  <c:v>本體</c:v>
                </c:pt>
                <c:pt idx="4">
                  <c:v>嗅與味覺</c:v>
                </c:pt>
                <c:pt idx="5">
                  <c:v>聽覺</c:v>
                </c:pt>
              </c:strCache>
            </c:strRef>
          </c:cat>
          <c:val>
            <c:numRef>
              <c:f>Sheet1!$E$141:$J$141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E5-4BA0-A54E-C12CAB6FD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6247320"/>
        <c:axId val="456248960"/>
      </c:radarChart>
      <c:catAx>
        <c:axId val="456247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456248960"/>
        <c:crosses val="autoZero"/>
        <c:auto val="1"/>
        <c:lblAlgn val="ctr"/>
        <c:lblOffset val="100"/>
        <c:noMultiLvlLbl val="0"/>
      </c:catAx>
      <c:valAx>
        <c:axId val="45624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alpha val="8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456247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14624942709267"/>
          <c:y val="0.28038890757194945"/>
          <c:w val="8.9115394857692543E-2"/>
          <c:h val="0.39962215583410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zh-HK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zh-TW" altLang="en-US" b="0" i="0">
                <a:solidFill>
                  <a:schemeClr val="bg1"/>
                </a:solidFill>
                <a:ea typeface="超研澤古印體" panose="02010609010101010101" pitchFamily="49" charset="-120"/>
              </a:rPr>
              <a:t>感覺調節</a:t>
            </a:r>
            <a:endParaRPr lang="en-US" altLang="zh-TW" b="0" i="0">
              <a:solidFill>
                <a:schemeClr val="bg1"/>
              </a:solidFill>
              <a:ea typeface="超研澤古印體" panose="02010609010101010101" pitchFamily="49" charset="-12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zh-HK"/>
        </a:p>
      </c:txPr>
    </c:title>
    <c:autoTitleDeleted val="0"/>
    <c:plotArea>
      <c:layout>
        <c:manualLayout>
          <c:layoutTarget val="inner"/>
          <c:xMode val="edge"/>
          <c:yMode val="edge"/>
          <c:x val="5.8613608983070623E-2"/>
          <c:y val="8.9215634674504773E-2"/>
          <c:w val="0.92407370969393399"/>
          <c:h val="0.691065504207793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Sheet1!$D$139</c:f>
              <c:strCache>
                <c:ptCount val="1"/>
                <c:pt idx="0">
                  <c:v>過敏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cat>
            <c:multiLvlStrRef>
              <c:f>Sheet1!$E$137:$J$138</c:f>
              <c:multiLvlStrCache>
                <c:ptCount val="6"/>
                <c:lvl>
                  <c:pt idx="0">
                    <c:v>視覺</c:v>
                  </c:pt>
                  <c:pt idx="1">
                    <c:v>前庭覺</c:v>
                  </c:pt>
                  <c:pt idx="2">
                    <c:v>觸覺</c:v>
                  </c:pt>
                  <c:pt idx="3">
                    <c:v>本體</c:v>
                  </c:pt>
                  <c:pt idx="4">
                    <c:v>嗅與味覺</c:v>
                  </c:pt>
                  <c:pt idx="5">
                    <c:v>聽覺</c:v>
                  </c:pt>
                </c:lvl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</c:lvl>
              </c:multiLvlStrCache>
            </c:multiLvlStrRef>
          </c:cat>
          <c:val>
            <c:numRef>
              <c:f>Sheet1!$E$139:$J$139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BD-4C2C-96E8-74182052865E}"/>
            </c:ext>
          </c:extLst>
        </c:ser>
        <c:ser>
          <c:idx val="1"/>
          <c:order val="1"/>
          <c:tx>
            <c:strRef>
              <c:f>Sheet1!$D$140</c:f>
              <c:strCache>
                <c:ptCount val="1"/>
                <c:pt idx="0">
                  <c:v>緩慢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B0F0"/>
              </a:solidFill>
            </a:ln>
            <a:effectLst/>
          </c:spPr>
          <c:invertIfNegative val="0"/>
          <c:cat>
            <c:multiLvlStrRef>
              <c:f>Sheet1!$E$137:$J$138</c:f>
              <c:multiLvlStrCache>
                <c:ptCount val="6"/>
                <c:lvl>
                  <c:pt idx="0">
                    <c:v>視覺</c:v>
                  </c:pt>
                  <c:pt idx="1">
                    <c:v>前庭覺</c:v>
                  </c:pt>
                  <c:pt idx="2">
                    <c:v>觸覺</c:v>
                  </c:pt>
                  <c:pt idx="3">
                    <c:v>本體</c:v>
                  </c:pt>
                  <c:pt idx="4">
                    <c:v>嗅與味覺</c:v>
                  </c:pt>
                  <c:pt idx="5">
                    <c:v>聽覺</c:v>
                  </c:pt>
                </c:lvl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</c:lvl>
              </c:multiLvlStrCache>
            </c:multiLvlStrRef>
          </c:cat>
          <c:val>
            <c:numRef>
              <c:f>Sheet1!$E$140:$J$140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BD-4C2C-96E8-74182052865E}"/>
            </c:ext>
          </c:extLst>
        </c:ser>
        <c:ser>
          <c:idx val="2"/>
          <c:order val="2"/>
          <c:tx>
            <c:strRef>
              <c:f>Sheet1!$D$141</c:f>
              <c:strCache>
                <c:ptCount val="1"/>
                <c:pt idx="0">
                  <c:v>調節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cat>
            <c:multiLvlStrRef>
              <c:f>Sheet1!$E$137:$J$138</c:f>
              <c:multiLvlStrCache>
                <c:ptCount val="6"/>
                <c:lvl>
                  <c:pt idx="0">
                    <c:v>視覺</c:v>
                  </c:pt>
                  <c:pt idx="1">
                    <c:v>前庭覺</c:v>
                  </c:pt>
                  <c:pt idx="2">
                    <c:v>觸覺</c:v>
                  </c:pt>
                  <c:pt idx="3">
                    <c:v>本體</c:v>
                  </c:pt>
                  <c:pt idx="4">
                    <c:v>嗅與味覺</c:v>
                  </c:pt>
                  <c:pt idx="5">
                    <c:v>聽覺</c:v>
                  </c:pt>
                </c:lvl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</c:lvl>
              </c:multiLvlStrCache>
            </c:multiLvlStrRef>
          </c:cat>
          <c:val>
            <c:numRef>
              <c:f>Sheet1!$E$141:$J$141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BD-4C2C-96E8-741820528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9604208"/>
        <c:axId val="559598304"/>
      </c:barChart>
      <c:catAx>
        <c:axId val="559604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559598304"/>
        <c:crosses val="autoZero"/>
        <c:auto val="1"/>
        <c:lblAlgn val="ctr"/>
        <c:lblOffset val="100"/>
        <c:noMultiLvlLbl val="0"/>
      </c:catAx>
      <c:valAx>
        <c:axId val="55959830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559604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3815839625374304"/>
          <c:y val="2.4132617807971459E-2"/>
          <c:w val="0.23824902313135815"/>
          <c:h val="4.69591643993647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zh-HK"/>
        </a:p>
      </c:txPr>
    </c:legend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HK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Sheet1!$D$144</c:f>
              <c:strCache>
                <c:ptCount val="1"/>
                <c:pt idx="0">
                  <c:v>過敏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Sheet1!$E$143:$J$143</c:f>
              <c:strCache>
                <c:ptCount val="6"/>
                <c:pt idx="0">
                  <c:v>環境</c:v>
                </c:pt>
                <c:pt idx="1">
                  <c:v>身體</c:v>
                </c:pt>
                <c:pt idx="2">
                  <c:v>動態</c:v>
                </c:pt>
                <c:pt idx="3">
                  <c:v>情緒</c:v>
                </c:pt>
                <c:pt idx="4">
                  <c:v>閱讀</c:v>
                </c:pt>
                <c:pt idx="5">
                  <c:v>平衡</c:v>
                </c:pt>
              </c:strCache>
            </c:strRef>
          </c:cat>
          <c:val>
            <c:numRef>
              <c:f>Sheet1!$E$144:$J$144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1F-4658-86D1-8CB2CC8649B9}"/>
            </c:ext>
          </c:extLst>
        </c:ser>
        <c:ser>
          <c:idx val="1"/>
          <c:order val="1"/>
          <c:tx>
            <c:strRef>
              <c:f>Sheet1!$D$145</c:f>
              <c:strCache>
                <c:ptCount val="1"/>
                <c:pt idx="0">
                  <c:v>緩慢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Sheet1!$E$143:$J$143</c:f>
              <c:strCache>
                <c:ptCount val="6"/>
                <c:pt idx="0">
                  <c:v>環境</c:v>
                </c:pt>
                <c:pt idx="1">
                  <c:v>身體</c:v>
                </c:pt>
                <c:pt idx="2">
                  <c:v>動態</c:v>
                </c:pt>
                <c:pt idx="3">
                  <c:v>情緒</c:v>
                </c:pt>
                <c:pt idx="4">
                  <c:v>閱讀</c:v>
                </c:pt>
                <c:pt idx="5">
                  <c:v>平衡</c:v>
                </c:pt>
              </c:strCache>
            </c:strRef>
          </c:cat>
          <c:val>
            <c:numRef>
              <c:f>Sheet1!$E$145:$J$145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1F-4658-86D1-8CB2CC8649B9}"/>
            </c:ext>
          </c:extLst>
        </c:ser>
        <c:ser>
          <c:idx val="2"/>
          <c:order val="2"/>
          <c:tx>
            <c:strRef>
              <c:f>Sheet1!$D$146</c:f>
              <c:strCache>
                <c:ptCount val="1"/>
                <c:pt idx="0">
                  <c:v>調節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Sheet1!$E$143:$J$143</c:f>
              <c:strCache>
                <c:ptCount val="6"/>
                <c:pt idx="0">
                  <c:v>環境</c:v>
                </c:pt>
                <c:pt idx="1">
                  <c:v>身體</c:v>
                </c:pt>
                <c:pt idx="2">
                  <c:v>動態</c:v>
                </c:pt>
                <c:pt idx="3">
                  <c:v>情緒</c:v>
                </c:pt>
                <c:pt idx="4">
                  <c:v>閱讀</c:v>
                </c:pt>
                <c:pt idx="5">
                  <c:v>平衡</c:v>
                </c:pt>
              </c:strCache>
            </c:strRef>
          </c:cat>
          <c:val>
            <c:numRef>
              <c:f>Sheet1!$E$146:$J$146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1F-4658-86D1-8CB2CC864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9596336"/>
        <c:axId val="559597976"/>
        <c:axId val="0"/>
      </c:bar3DChart>
      <c:catAx>
        <c:axId val="55959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559597976"/>
        <c:crosses val="autoZero"/>
        <c:auto val="1"/>
        <c:lblAlgn val="ctr"/>
        <c:lblOffset val="100"/>
        <c:noMultiLvlLbl val="0"/>
      </c:catAx>
      <c:valAx>
        <c:axId val="559597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559596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H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40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HK" sz="4000"/>
              <a:t>感覺</a:t>
            </a:r>
            <a:endParaRPr lang="en-US" sz="4000"/>
          </a:p>
        </c:rich>
      </c:tx>
      <c:layout>
        <c:manualLayout>
          <c:xMode val="edge"/>
          <c:yMode val="edge"/>
          <c:x val="0.14073430850472324"/>
          <c:y val="5.62249090809278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0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zh-HK"/>
        </a:p>
      </c:txPr>
    </c:title>
    <c:autoTitleDeleted val="0"/>
    <c:plotArea>
      <c:layout>
        <c:manualLayout>
          <c:layoutTarget val="inner"/>
          <c:xMode val="edge"/>
          <c:yMode val="edge"/>
          <c:x val="0.31266326955983814"/>
          <c:y val="8.1983591180864762E-2"/>
          <c:w val="0.55506868972666257"/>
          <c:h val="0.84709303938577019"/>
        </c:manualLayout>
      </c:layout>
      <c:radarChart>
        <c:radarStyle val="marker"/>
        <c:varyColors val="0"/>
        <c:ser>
          <c:idx val="0"/>
          <c:order val="0"/>
          <c:tx>
            <c:strRef>
              <c:f>Sheet1!$D$139</c:f>
              <c:strCache>
                <c:ptCount val="1"/>
                <c:pt idx="0">
                  <c:v>過敏</c:v>
                </c:pt>
              </c:strCache>
            </c:strRef>
          </c:tx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rgbClr val="FF0000"/>
              </a:solidFill>
              <a:ln w="9525">
                <a:solidFill>
                  <a:srgbClr val="FF7C80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Sheet1!$E$138:$J$138</c:f>
              <c:strCache>
                <c:ptCount val="6"/>
                <c:pt idx="0">
                  <c:v>視覺</c:v>
                </c:pt>
                <c:pt idx="1">
                  <c:v>前庭覺</c:v>
                </c:pt>
                <c:pt idx="2">
                  <c:v>觸覺</c:v>
                </c:pt>
                <c:pt idx="3">
                  <c:v>本體</c:v>
                </c:pt>
                <c:pt idx="4">
                  <c:v>嗅與味覺</c:v>
                </c:pt>
                <c:pt idx="5">
                  <c:v>聽覺</c:v>
                </c:pt>
              </c:strCache>
            </c:strRef>
          </c:cat>
          <c:val>
            <c:numRef>
              <c:f>Sheet1!$E$139:$J$139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58-41C0-BADD-361A28410E5E}"/>
            </c:ext>
          </c:extLst>
        </c:ser>
        <c:ser>
          <c:idx val="1"/>
          <c:order val="1"/>
          <c:tx>
            <c:strRef>
              <c:f>Sheet1!$D$140</c:f>
              <c:strCache>
                <c:ptCount val="1"/>
                <c:pt idx="0">
                  <c:v>緩慢</c:v>
                </c:pt>
              </c:strCache>
            </c:strRef>
          </c:tx>
          <c:spPr>
            <a:ln w="34925" cap="rnd">
              <a:solidFill>
                <a:srgbClr val="00B0F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rgbClr val="0070C0"/>
              </a:solidFill>
              <a:ln w="9525">
                <a:solidFill>
                  <a:srgbClr val="00B0F0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Sheet1!$E$138:$J$138</c:f>
              <c:strCache>
                <c:ptCount val="6"/>
                <c:pt idx="0">
                  <c:v>視覺</c:v>
                </c:pt>
                <c:pt idx="1">
                  <c:v>前庭覺</c:v>
                </c:pt>
                <c:pt idx="2">
                  <c:v>觸覺</c:v>
                </c:pt>
                <c:pt idx="3">
                  <c:v>本體</c:v>
                </c:pt>
                <c:pt idx="4">
                  <c:v>嗅與味覺</c:v>
                </c:pt>
                <c:pt idx="5">
                  <c:v>聽覺</c:v>
                </c:pt>
              </c:strCache>
            </c:strRef>
          </c:cat>
          <c:val>
            <c:numRef>
              <c:f>Sheet1!$E$140:$J$140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58-41C0-BADD-361A28410E5E}"/>
            </c:ext>
          </c:extLst>
        </c:ser>
        <c:ser>
          <c:idx val="2"/>
          <c:order val="2"/>
          <c:tx>
            <c:strRef>
              <c:f>Sheet1!$D$141</c:f>
              <c:strCache>
                <c:ptCount val="1"/>
                <c:pt idx="0">
                  <c:v>調節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6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Sheet1!$E$138:$J$138</c:f>
              <c:strCache>
                <c:ptCount val="6"/>
                <c:pt idx="0">
                  <c:v>視覺</c:v>
                </c:pt>
                <c:pt idx="1">
                  <c:v>前庭覺</c:v>
                </c:pt>
                <c:pt idx="2">
                  <c:v>觸覺</c:v>
                </c:pt>
                <c:pt idx="3">
                  <c:v>本體</c:v>
                </c:pt>
                <c:pt idx="4">
                  <c:v>嗅與味覺</c:v>
                </c:pt>
                <c:pt idx="5">
                  <c:v>聽覺</c:v>
                </c:pt>
              </c:strCache>
            </c:strRef>
          </c:cat>
          <c:val>
            <c:numRef>
              <c:f>Sheet1!$E$141:$J$141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58-41C0-BADD-361A28410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6247320"/>
        <c:axId val="456248960"/>
      </c:radarChart>
      <c:catAx>
        <c:axId val="456247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456248960"/>
        <c:crosses val="autoZero"/>
        <c:auto val="1"/>
        <c:lblAlgn val="ctr"/>
        <c:lblOffset val="100"/>
        <c:noMultiLvlLbl val="0"/>
      </c:catAx>
      <c:valAx>
        <c:axId val="45624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alpha val="8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456247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0811502036187111"/>
          <c:y val="0.23058894908805014"/>
          <c:w val="0.13976324518626604"/>
          <c:h val="0.646358198298140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zh-HK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zh-TW" altLang="en-US" b="0" i="0">
                <a:solidFill>
                  <a:schemeClr val="bg1"/>
                </a:solidFill>
                <a:ea typeface="超研澤古印體" panose="02010609010101010101" pitchFamily="49" charset="-120"/>
              </a:rPr>
              <a:t>感覺調節</a:t>
            </a:r>
            <a:endParaRPr lang="en-US" altLang="zh-TW" b="0" i="0">
              <a:solidFill>
                <a:schemeClr val="bg1"/>
              </a:solidFill>
              <a:ea typeface="超研澤古印體" panose="02010609010101010101" pitchFamily="49" charset="-12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zh-HK"/>
        </a:p>
      </c:txPr>
    </c:title>
    <c:autoTitleDeleted val="0"/>
    <c:plotArea>
      <c:layout>
        <c:manualLayout>
          <c:layoutTarget val="inner"/>
          <c:xMode val="edge"/>
          <c:yMode val="edge"/>
          <c:x val="5.8613608983070623E-2"/>
          <c:y val="8.9215634674504773E-2"/>
          <c:w val="0.92407370969393399"/>
          <c:h val="0.691065504207793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Sheet1!$D$139</c:f>
              <c:strCache>
                <c:ptCount val="1"/>
                <c:pt idx="0">
                  <c:v>過敏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cat>
            <c:multiLvlStrRef>
              <c:f>Sheet1!$E$137:$J$138</c:f>
              <c:multiLvlStrCache>
                <c:ptCount val="6"/>
                <c:lvl>
                  <c:pt idx="0">
                    <c:v>視覺</c:v>
                  </c:pt>
                  <c:pt idx="1">
                    <c:v>前庭覺</c:v>
                  </c:pt>
                  <c:pt idx="2">
                    <c:v>觸覺</c:v>
                  </c:pt>
                  <c:pt idx="3">
                    <c:v>本體</c:v>
                  </c:pt>
                  <c:pt idx="4">
                    <c:v>嗅與味覺</c:v>
                  </c:pt>
                  <c:pt idx="5">
                    <c:v>聽覺</c:v>
                  </c:pt>
                </c:lvl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</c:lvl>
              </c:multiLvlStrCache>
            </c:multiLvlStrRef>
          </c:cat>
          <c:val>
            <c:numRef>
              <c:f>Sheet1!$E$139:$J$139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53-4CAA-8D96-2BCEAF634ACC}"/>
            </c:ext>
          </c:extLst>
        </c:ser>
        <c:ser>
          <c:idx val="1"/>
          <c:order val="1"/>
          <c:tx>
            <c:strRef>
              <c:f>Sheet1!$D$140</c:f>
              <c:strCache>
                <c:ptCount val="1"/>
                <c:pt idx="0">
                  <c:v>緩慢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B0F0"/>
              </a:solidFill>
            </a:ln>
            <a:effectLst/>
          </c:spPr>
          <c:invertIfNegative val="0"/>
          <c:cat>
            <c:multiLvlStrRef>
              <c:f>Sheet1!$E$137:$J$138</c:f>
              <c:multiLvlStrCache>
                <c:ptCount val="6"/>
                <c:lvl>
                  <c:pt idx="0">
                    <c:v>視覺</c:v>
                  </c:pt>
                  <c:pt idx="1">
                    <c:v>前庭覺</c:v>
                  </c:pt>
                  <c:pt idx="2">
                    <c:v>觸覺</c:v>
                  </c:pt>
                  <c:pt idx="3">
                    <c:v>本體</c:v>
                  </c:pt>
                  <c:pt idx="4">
                    <c:v>嗅與味覺</c:v>
                  </c:pt>
                  <c:pt idx="5">
                    <c:v>聽覺</c:v>
                  </c:pt>
                </c:lvl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</c:lvl>
              </c:multiLvlStrCache>
            </c:multiLvlStrRef>
          </c:cat>
          <c:val>
            <c:numRef>
              <c:f>Sheet1!$E$140:$J$140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53-4CAA-8D96-2BCEAF634ACC}"/>
            </c:ext>
          </c:extLst>
        </c:ser>
        <c:ser>
          <c:idx val="2"/>
          <c:order val="2"/>
          <c:tx>
            <c:strRef>
              <c:f>Sheet1!$D$141</c:f>
              <c:strCache>
                <c:ptCount val="1"/>
                <c:pt idx="0">
                  <c:v>調節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cat>
            <c:multiLvlStrRef>
              <c:f>Sheet1!$E$137:$J$138</c:f>
              <c:multiLvlStrCache>
                <c:ptCount val="6"/>
                <c:lvl>
                  <c:pt idx="0">
                    <c:v>視覺</c:v>
                  </c:pt>
                  <c:pt idx="1">
                    <c:v>前庭覺</c:v>
                  </c:pt>
                  <c:pt idx="2">
                    <c:v>觸覺</c:v>
                  </c:pt>
                  <c:pt idx="3">
                    <c:v>本體</c:v>
                  </c:pt>
                  <c:pt idx="4">
                    <c:v>嗅與味覺</c:v>
                  </c:pt>
                  <c:pt idx="5">
                    <c:v>聽覺</c:v>
                  </c:pt>
                </c:lvl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</c:lvl>
              </c:multiLvlStrCache>
            </c:multiLvlStrRef>
          </c:cat>
          <c:val>
            <c:numRef>
              <c:f>Sheet1!$E$141:$J$141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53-4CAA-8D96-2BCEAF634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9604208"/>
        <c:axId val="559598304"/>
      </c:barChart>
      <c:catAx>
        <c:axId val="559604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559598304"/>
        <c:crosses val="autoZero"/>
        <c:auto val="1"/>
        <c:lblAlgn val="ctr"/>
        <c:lblOffset val="100"/>
        <c:noMultiLvlLbl val="0"/>
      </c:catAx>
      <c:valAx>
        <c:axId val="55959830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zh-HK"/>
          </a:p>
        </c:txPr>
        <c:crossAx val="559604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3815839625374304"/>
          <c:y val="2.4132617807971459E-2"/>
          <c:w val="0.23824902313135815"/>
          <c:h val="4.69591643993647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zh-HK"/>
        </a:p>
      </c:txPr>
    </c:legend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H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1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/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1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/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5541963</xdr:colOff>
      <xdr:row>147</xdr:row>
      <xdr:rowOff>163285</xdr:rowOff>
    </xdr:from>
    <xdr:to>
      <xdr:col>18</xdr:col>
      <xdr:colOff>460375</xdr:colOff>
      <xdr:row>171</xdr:row>
      <xdr:rowOff>79375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983B168-FE06-4297-81FB-2059D03D60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677637</xdr:colOff>
      <xdr:row>136</xdr:row>
      <xdr:rowOff>152399</xdr:rowOff>
    </xdr:from>
    <xdr:to>
      <xdr:col>2</xdr:col>
      <xdr:colOff>5268913</xdr:colOff>
      <xdr:row>165</xdr:row>
      <xdr:rowOff>173037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543F5C7-909F-4BC6-A27D-593677DFCC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4349750</xdr:colOff>
      <xdr:row>199</xdr:row>
      <xdr:rowOff>63500</xdr:rowOff>
    </xdr:from>
    <xdr:to>
      <xdr:col>13</xdr:col>
      <xdr:colOff>571499</xdr:colOff>
      <xdr:row>226</xdr:row>
      <xdr:rowOff>127000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19AB310-97F5-4BDA-99AE-8F45235DEC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14513</xdr:colOff>
      <xdr:row>5</xdr:row>
      <xdr:rowOff>9299</xdr:rowOff>
    </xdr:from>
    <xdr:to>
      <xdr:col>23</xdr:col>
      <xdr:colOff>428625</xdr:colOff>
      <xdr:row>33</xdr:row>
      <xdr:rowOff>95251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D1FA7D-83D5-4E87-BB30-D1EFD43C12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309562</xdr:colOff>
      <xdr:row>4</xdr:row>
      <xdr:rowOff>119063</xdr:rowOff>
    </xdr:from>
    <xdr:to>
      <xdr:col>11</xdr:col>
      <xdr:colOff>408213</xdr:colOff>
      <xdr:row>34</xdr:row>
      <xdr:rowOff>123826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9570C3D-AD4B-4A2B-8A45-0964E7B3D5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6"/>
  <sheetViews>
    <sheetView tabSelected="1" zoomScale="90" zoomScaleNormal="90" workbookViewId="0">
      <selection sqref="A1:B2"/>
    </sheetView>
  </sheetViews>
  <sheetFormatPr defaultColWidth="9" defaultRowHeight="15.75" x14ac:dyDescent="0.25"/>
  <cols>
    <col min="1" max="1" width="14.5703125" style="16" customWidth="1"/>
    <col min="2" max="2" width="9.5703125" style="16" customWidth="1"/>
    <col min="3" max="3" width="100.28515625" style="6" customWidth="1"/>
    <col min="4" max="4" width="7" style="16" customWidth="1"/>
    <col min="5" max="5" width="9" style="16" customWidth="1"/>
    <col min="6" max="7" width="7" style="16" customWidth="1"/>
    <col min="8" max="8" width="8.85546875" style="6" customWidth="1"/>
    <col min="9" max="9" width="11.140625" style="6" customWidth="1"/>
    <col min="10" max="10" width="10.85546875" style="6" bestFit="1" customWidth="1"/>
    <col min="11" max="16384" width="9" style="6"/>
  </cols>
  <sheetData>
    <row r="1" spans="1:10" x14ac:dyDescent="0.25">
      <c r="A1" s="63" t="s">
        <v>7</v>
      </c>
      <c r="B1" s="64"/>
      <c r="C1" s="58"/>
      <c r="D1" s="5"/>
      <c r="E1" s="5" t="s">
        <v>57</v>
      </c>
      <c r="F1" s="4"/>
      <c r="G1" s="59"/>
      <c r="H1" s="60"/>
      <c r="I1" s="3" t="s">
        <v>8</v>
      </c>
      <c r="J1" s="58"/>
    </row>
    <row r="2" spans="1:10" x14ac:dyDescent="0.25">
      <c r="A2" s="63" t="s">
        <v>9</v>
      </c>
      <c r="B2" s="64"/>
      <c r="C2" s="58"/>
      <c r="D2" s="5" t="s">
        <v>10</v>
      </c>
      <c r="E2" s="5">
        <f>INT((C1-C2)/365.25)</f>
        <v>0</v>
      </c>
      <c r="F2" s="5" t="s">
        <v>11</v>
      </c>
      <c r="G2" s="5">
        <f>ROUNDDOWN(((C1-C2)/365.25-E2)*12,0)</f>
        <v>0</v>
      </c>
      <c r="H2" s="3" t="s">
        <v>14</v>
      </c>
      <c r="I2" s="3" t="s">
        <v>12</v>
      </c>
      <c r="J2" s="58"/>
    </row>
    <row r="3" spans="1:10" x14ac:dyDescent="0.25">
      <c r="A3" s="63" t="s">
        <v>13</v>
      </c>
      <c r="B3" s="64"/>
      <c r="C3" s="3"/>
      <c r="D3" s="5"/>
      <c r="E3" s="5"/>
      <c r="F3" s="5"/>
      <c r="G3" s="5"/>
      <c r="H3" s="3"/>
      <c r="I3" s="3"/>
      <c r="J3" s="3"/>
    </row>
    <row r="4" spans="1:10" x14ac:dyDescent="0.25">
      <c r="A4" s="65" t="s">
        <v>3</v>
      </c>
      <c r="B4" s="65"/>
      <c r="C4" s="66"/>
      <c r="D4" s="7"/>
      <c r="E4" s="7"/>
      <c r="F4" s="7"/>
      <c r="G4" s="7"/>
      <c r="H4" s="8"/>
      <c r="I4" s="3"/>
      <c r="J4" s="3"/>
    </row>
    <row r="5" spans="1:10" ht="21" x14ac:dyDescent="0.25">
      <c r="A5" s="67" t="s">
        <v>4</v>
      </c>
      <c r="B5" s="67"/>
      <c r="C5" s="68"/>
      <c r="D5" s="7" t="s">
        <v>16</v>
      </c>
      <c r="E5" s="7" t="s">
        <v>17</v>
      </c>
      <c r="F5" s="7" t="s">
        <v>18</v>
      </c>
      <c r="G5" s="7" t="s">
        <v>19</v>
      </c>
      <c r="H5" s="8" t="s">
        <v>20</v>
      </c>
      <c r="I5" s="3"/>
      <c r="J5" s="3"/>
    </row>
    <row r="6" spans="1:10" x14ac:dyDescent="0.25">
      <c r="B6" s="62"/>
      <c r="C6" s="62"/>
      <c r="D6" s="9">
        <v>1</v>
      </c>
      <c r="E6" s="10">
        <v>0.75</v>
      </c>
      <c r="F6" s="11">
        <v>0.5</v>
      </c>
      <c r="G6" s="10">
        <v>0.25</v>
      </c>
      <c r="H6" s="12"/>
      <c r="I6" s="3"/>
      <c r="J6" s="3"/>
    </row>
    <row r="7" spans="1:10" ht="17.25" thickBot="1" x14ac:dyDescent="0.3">
      <c r="B7" s="61" t="s">
        <v>21</v>
      </c>
      <c r="C7" s="61"/>
      <c r="D7" s="13">
        <v>3</v>
      </c>
      <c r="E7" s="13">
        <v>2</v>
      </c>
      <c r="F7" s="13">
        <v>1</v>
      </c>
      <c r="G7" s="13">
        <v>0</v>
      </c>
      <c r="H7" s="14"/>
      <c r="I7" s="3"/>
      <c r="J7" s="3"/>
    </row>
    <row r="8" spans="1:10" ht="17.25" thickBot="1" x14ac:dyDescent="0.3">
      <c r="A8" s="16">
        <v>1</v>
      </c>
      <c r="B8" s="45" t="s">
        <v>0</v>
      </c>
      <c r="C8" s="31" t="s">
        <v>58</v>
      </c>
      <c r="D8" s="56"/>
      <c r="E8" s="56"/>
      <c r="F8" s="56"/>
      <c r="G8" s="57"/>
      <c r="H8" s="2" t="str">
        <f>IF(D8&gt;0,3,IF(E8&gt;0,2,IF(F8&gt;0,1,IF(G8&gt;0,0,"NA"))))</f>
        <v>NA</v>
      </c>
      <c r="I8" s="3">
        <v>1</v>
      </c>
      <c r="J8" s="3"/>
    </row>
    <row r="9" spans="1:10" ht="17.25" thickBot="1" x14ac:dyDescent="0.3">
      <c r="A9" s="16">
        <v>2</v>
      </c>
      <c r="B9" s="45" t="s">
        <v>0</v>
      </c>
      <c r="C9" s="32" t="s">
        <v>59</v>
      </c>
      <c r="D9" s="56"/>
      <c r="E9" s="56"/>
      <c r="F9" s="56"/>
      <c r="G9" s="57"/>
      <c r="H9" s="2" t="str">
        <f t="shared" ref="H9:H23" si="0">IF(D9&gt;0,3,IF(E9&gt;0,2,IF(F9&gt;0,1,IF(G9&gt;0,0,"NA"))))</f>
        <v>NA</v>
      </c>
      <c r="I9" s="3">
        <v>1</v>
      </c>
      <c r="J9" s="3"/>
    </row>
    <row r="10" spans="1:10" ht="17.25" thickBot="1" x14ac:dyDescent="0.3">
      <c r="A10" s="16">
        <v>3</v>
      </c>
      <c r="B10" s="45" t="s">
        <v>0</v>
      </c>
      <c r="C10" s="33" t="s">
        <v>60</v>
      </c>
      <c r="D10" s="56"/>
      <c r="E10" s="56"/>
      <c r="F10" s="56"/>
      <c r="G10" s="57"/>
      <c r="H10" s="2" t="str">
        <f t="shared" si="0"/>
        <v>NA</v>
      </c>
      <c r="I10" s="3">
        <v>1</v>
      </c>
      <c r="J10" s="3"/>
    </row>
    <row r="11" spans="1:10" ht="17.25" thickBot="1" x14ac:dyDescent="0.3">
      <c r="A11" s="16">
        <v>4</v>
      </c>
      <c r="B11" s="45" t="s">
        <v>0</v>
      </c>
      <c r="C11" s="32" t="s">
        <v>61</v>
      </c>
      <c r="D11" s="56"/>
      <c r="E11" s="56"/>
      <c r="F11" s="56"/>
      <c r="G11" s="57"/>
      <c r="H11" s="2" t="str">
        <f t="shared" si="0"/>
        <v>NA</v>
      </c>
      <c r="I11" s="3">
        <v>1</v>
      </c>
      <c r="J11" s="3"/>
    </row>
    <row r="12" spans="1:10" ht="17.25" thickBot="1" x14ac:dyDescent="0.3">
      <c r="A12" s="16">
        <v>5</v>
      </c>
      <c r="B12" s="45" t="s">
        <v>0</v>
      </c>
      <c r="C12" s="33" t="s">
        <v>62</v>
      </c>
      <c r="D12" s="56"/>
      <c r="E12" s="56"/>
      <c r="F12" s="56"/>
      <c r="G12" s="57"/>
      <c r="H12" s="2" t="str">
        <f t="shared" si="0"/>
        <v>NA</v>
      </c>
      <c r="I12" s="3">
        <v>1</v>
      </c>
      <c r="J12" s="3"/>
    </row>
    <row r="13" spans="1:10" ht="17.25" thickBot="1" x14ac:dyDescent="0.3">
      <c r="A13" s="16">
        <v>6</v>
      </c>
      <c r="B13" s="45" t="s">
        <v>0</v>
      </c>
      <c r="C13" s="32" t="s">
        <v>63</v>
      </c>
      <c r="D13" s="56"/>
      <c r="E13" s="56"/>
      <c r="F13" s="56"/>
      <c r="G13" s="57"/>
      <c r="H13" s="2" t="str">
        <f t="shared" si="0"/>
        <v>NA</v>
      </c>
      <c r="I13" s="3">
        <v>1</v>
      </c>
      <c r="J13" s="3"/>
    </row>
    <row r="14" spans="1:10" ht="17.25" thickBot="1" x14ac:dyDescent="0.3">
      <c r="A14" s="16">
        <v>7</v>
      </c>
      <c r="B14" s="45" t="s">
        <v>0</v>
      </c>
      <c r="C14" s="33" t="s">
        <v>64</v>
      </c>
      <c r="D14" s="56"/>
      <c r="E14" s="56"/>
      <c r="F14" s="56"/>
      <c r="G14" s="57"/>
      <c r="H14" s="2" t="str">
        <f t="shared" si="0"/>
        <v>NA</v>
      </c>
      <c r="I14" s="3">
        <v>1</v>
      </c>
      <c r="J14" s="3"/>
    </row>
    <row r="15" spans="1:10" ht="17.25" thickBot="1" x14ac:dyDescent="0.3">
      <c r="A15" s="16">
        <v>8</v>
      </c>
      <c r="B15" s="45" t="s">
        <v>1</v>
      </c>
      <c r="C15" s="32" t="s">
        <v>65</v>
      </c>
      <c r="D15" s="56"/>
      <c r="E15" s="56"/>
      <c r="F15" s="56"/>
      <c r="G15" s="57"/>
      <c r="H15" s="2" t="str">
        <f t="shared" si="0"/>
        <v>NA</v>
      </c>
      <c r="I15" s="3">
        <v>1</v>
      </c>
      <c r="J15" s="3"/>
    </row>
    <row r="16" spans="1:10" ht="17.25" thickBot="1" x14ac:dyDescent="0.3">
      <c r="A16" s="16">
        <v>9</v>
      </c>
      <c r="B16" s="45" t="s">
        <v>1</v>
      </c>
      <c r="C16" s="33" t="s">
        <v>66</v>
      </c>
      <c r="D16" s="56"/>
      <c r="E16" s="56"/>
      <c r="F16" s="56"/>
      <c r="G16" s="57"/>
      <c r="H16" s="2" t="str">
        <f t="shared" si="0"/>
        <v>NA</v>
      </c>
      <c r="I16" s="3">
        <v>1</v>
      </c>
      <c r="J16" s="3"/>
    </row>
    <row r="17" spans="1:10" ht="17.25" thickBot="1" x14ac:dyDescent="0.3">
      <c r="A17" s="16">
        <v>10</v>
      </c>
      <c r="B17" s="45" t="s">
        <v>1</v>
      </c>
      <c r="C17" s="32" t="s">
        <v>67</v>
      </c>
      <c r="D17" s="56"/>
      <c r="E17" s="56"/>
      <c r="F17" s="56"/>
      <c r="G17" s="57"/>
      <c r="H17" s="2" t="str">
        <f t="shared" si="0"/>
        <v>NA</v>
      </c>
      <c r="I17" s="3">
        <v>1</v>
      </c>
      <c r="J17" s="3"/>
    </row>
    <row r="18" spans="1:10" ht="17.25" thickBot="1" x14ac:dyDescent="0.3">
      <c r="A18" s="16">
        <v>11</v>
      </c>
      <c r="B18" s="45" t="s">
        <v>1</v>
      </c>
      <c r="C18" s="33" t="s">
        <v>68</v>
      </c>
      <c r="D18" s="56"/>
      <c r="E18" s="56"/>
      <c r="F18" s="56"/>
      <c r="G18" s="57"/>
      <c r="H18" s="2" t="str">
        <f t="shared" si="0"/>
        <v>NA</v>
      </c>
      <c r="I18" s="3">
        <v>1</v>
      </c>
      <c r="J18" s="3"/>
    </row>
    <row r="19" spans="1:10" ht="17.25" thickBot="1" x14ac:dyDescent="0.3">
      <c r="A19" s="16">
        <v>12</v>
      </c>
      <c r="B19" s="45" t="s">
        <v>1</v>
      </c>
      <c r="C19" s="32" t="s">
        <v>69</v>
      </c>
      <c r="D19" s="56"/>
      <c r="E19" s="56"/>
      <c r="F19" s="56"/>
      <c r="G19" s="57"/>
      <c r="H19" s="2" t="str">
        <f t="shared" si="0"/>
        <v>NA</v>
      </c>
      <c r="I19" s="3">
        <v>1</v>
      </c>
      <c r="J19" s="3"/>
    </row>
    <row r="20" spans="1:10" ht="17.25" thickBot="1" x14ac:dyDescent="0.3">
      <c r="A20" s="16">
        <v>13</v>
      </c>
      <c r="B20" s="45" t="s">
        <v>1</v>
      </c>
      <c r="C20" s="33" t="s">
        <v>70</v>
      </c>
      <c r="D20" s="56"/>
      <c r="E20" s="56"/>
      <c r="F20" s="56"/>
      <c r="G20" s="57"/>
      <c r="H20" s="2" t="str">
        <f t="shared" si="0"/>
        <v>NA</v>
      </c>
      <c r="I20" s="3">
        <v>1</v>
      </c>
      <c r="J20" s="3"/>
    </row>
    <row r="21" spans="1:10" ht="17.25" thickBot="1" x14ac:dyDescent="0.3">
      <c r="A21" s="16">
        <v>14</v>
      </c>
      <c r="B21" s="45" t="s">
        <v>1</v>
      </c>
      <c r="C21" s="32" t="s">
        <v>71</v>
      </c>
      <c r="D21" s="56"/>
      <c r="E21" s="56"/>
      <c r="F21" s="56"/>
      <c r="G21" s="57"/>
      <c r="H21" s="2" t="str">
        <f t="shared" si="0"/>
        <v>NA</v>
      </c>
      <c r="I21" s="3">
        <v>1</v>
      </c>
      <c r="J21" s="3"/>
    </row>
    <row r="22" spans="1:10" ht="17.25" thickBot="1" x14ac:dyDescent="0.3">
      <c r="A22" s="16">
        <v>15</v>
      </c>
      <c r="B22" s="45" t="s">
        <v>1</v>
      </c>
      <c r="C22" s="33" t="s">
        <v>72</v>
      </c>
      <c r="D22" s="56"/>
      <c r="E22" s="56"/>
      <c r="F22" s="56"/>
      <c r="G22" s="57"/>
      <c r="H22" s="2" t="str">
        <f t="shared" si="0"/>
        <v>NA</v>
      </c>
      <c r="I22" s="3">
        <v>1</v>
      </c>
      <c r="J22" s="3"/>
    </row>
    <row r="23" spans="1:10" ht="17.25" thickBot="1" x14ac:dyDescent="0.3">
      <c r="A23" s="16">
        <v>16</v>
      </c>
      <c r="B23" s="45" t="s">
        <v>1</v>
      </c>
      <c r="C23" s="32" t="s">
        <v>73</v>
      </c>
      <c r="D23" s="56"/>
      <c r="E23" s="56"/>
      <c r="F23" s="56"/>
      <c r="G23" s="57"/>
      <c r="H23" s="2" t="str">
        <f t="shared" si="0"/>
        <v>NA</v>
      </c>
      <c r="I23" s="3">
        <v>1</v>
      </c>
      <c r="J23" s="3"/>
    </row>
    <row r="24" spans="1:10" ht="16.5" hidden="1" x14ac:dyDescent="0.25">
      <c r="B24" s="45"/>
      <c r="C24" s="20"/>
      <c r="D24" s="1"/>
      <c r="E24" s="1"/>
      <c r="F24" s="1">
        <f>H24/J24*100</f>
        <v>0</v>
      </c>
      <c r="G24" s="18">
        <v>0</v>
      </c>
      <c r="H24" s="2">
        <f>SUM(H$8:H14)</f>
        <v>0</v>
      </c>
      <c r="I24" s="2">
        <f>SUM(I8:I14)</f>
        <v>7</v>
      </c>
      <c r="J24" s="3">
        <f>I24*4</f>
        <v>28</v>
      </c>
    </row>
    <row r="25" spans="1:10" ht="16.5" hidden="1" x14ac:dyDescent="0.25">
      <c r="B25" s="45"/>
      <c r="C25" s="20"/>
      <c r="D25" s="1"/>
      <c r="E25" s="1"/>
      <c r="F25" s="1">
        <f t="shared" ref="F25:F26" si="1">H25/J25*100</f>
        <v>0</v>
      </c>
      <c r="G25" s="18" t="s">
        <v>23</v>
      </c>
      <c r="H25" s="2">
        <f>SUM(H$15:H23)</f>
        <v>0</v>
      </c>
      <c r="I25" s="2">
        <f>SUM(I15:I23)</f>
        <v>9</v>
      </c>
      <c r="J25" s="3">
        <f t="shared" ref="J25:J26" si="2">I25*4</f>
        <v>36</v>
      </c>
    </row>
    <row r="26" spans="1:10" ht="16.5" hidden="1" x14ac:dyDescent="0.25">
      <c r="B26" s="45"/>
      <c r="C26" s="20"/>
      <c r="D26" s="1"/>
      <c r="E26" s="1"/>
      <c r="F26" s="1">
        <f t="shared" si="1"/>
        <v>0</v>
      </c>
      <c r="G26" s="18" t="s">
        <v>24</v>
      </c>
      <c r="H26" s="2">
        <f>H24+H25</f>
        <v>0</v>
      </c>
      <c r="I26" s="2">
        <f>I24+I25</f>
        <v>16</v>
      </c>
      <c r="J26" s="3">
        <f t="shared" si="2"/>
        <v>64</v>
      </c>
    </row>
    <row r="27" spans="1:10" hidden="1" x14ac:dyDescent="0.25">
      <c r="B27" s="5"/>
      <c r="C27" s="21"/>
      <c r="D27" s="5"/>
      <c r="E27" s="5"/>
      <c r="F27" s="5"/>
      <c r="G27" s="40"/>
      <c r="H27" s="3"/>
      <c r="I27" s="3">
        <v>1</v>
      </c>
      <c r="J27" s="3"/>
    </row>
    <row r="28" spans="1:10" hidden="1" x14ac:dyDescent="0.25">
      <c r="B28" s="46"/>
      <c r="C28" s="22"/>
      <c r="D28" s="7"/>
      <c r="E28" s="7"/>
      <c r="F28" s="7"/>
      <c r="G28" s="41"/>
      <c r="H28" s="8"/>
      <c r="I28" s="3">
        <v>1</v>
      </c>
      <c r="J28" s="3"/>
    </row>
    <row r="29" spans="1:10" ht="21" x14ac:dyDescent="0.25">
      <c r="B29" s="47"/>
      <c r="C29" s="23"/>
      <c r="D29" s="7" t="s">
        <v>16</v>
      </c>
      <c r="E29" s="7" t="s">
        <v>17</v>
      </c>
      <c r="F29" s="7" t="s">
        <v>18</v>
      </c>
      <c r="G29" s="41" t="s">
        <v>19</v>
      </c>
      <c r="H29" s="8" t="s">
        <v>20</v>
      </c>
      <c r="I29" s="3">
        <v>1</v>
      </c>
      <c r="J29" s="3"/>
    </row>
    <row r="30" spans="1:10" x14ac:dyDescent="0.25">
      <c r="B30" s="48"/>
      <c r="C30" s="24"/>
      <c r="D30" s="9">
        <v>1</v>
      </c>
      <c r="E30" s="10">
        <v>0.75</v>
      </c>
      <c r="F30" s="11">
        <v>0.5</v>
      </c>
      <c r="G30" s="42">
        <v>0.25</v>
      </c>
      <c r="H30" s="12"/>
      <c r="I30" s="3">
        <v>1</v>
      </c>
      <c r="J30" s="3"/>
    </row>
    <row r="31" spans="1:10" ht="33.75" thickBot="1" x14ac:dyDescent="0.3">
      <c r="B31" s="30" t="s">
        <v>2</v>
      </c>
      <c r="C31" s="25"/>
      <c r="D31" s="13">
        <v>3</v>
      </c>
      <c r="E31" s="13">
        <v>2</v>
      </c>
      <c r="F31" s="13">
        <v>1</v>
      </c>
      <c r="G31" s="43">
        <v>0</v>
      </c>
      <c r="H31" s="14"/>
      <c r="I31" s="3">
        <v>1</v>
      </c>
      <c r="J31" s="3"/>
    </row>
    <row r="32" spans="1:10" ht="17.25" thickBot="1" x14ac:dyDescent="0.3">
      <c r="A32" s="16">
        <v>17</v>
      </c>
      <c r="B32" s="45" t="s">
        <v>0</v>
      </c>
      <c r="C32" s="34" t="s">
        <v>74</v>
      </c>
      <c r="D32" s="56"/>
      <c r="E32" s="56"/>
      <c r="F32" s="56"/>
      <c r="G32" s="57"/>
      <c r="H32" s="2" t="str">
        <f t="shared" ref="H32:H36" si="3">IF(D32&gt;0,3,IF(E32&gt;0,2,IF(F32&gt;0,1,IF(G32&gt;0,0,"NA"))))</f>
        <v>NA</v>
      </c>
      <c r="I32" s="3">
        <v>1</v>
      </c>
      <c r="J32" s="3"/>
    </row>
    <row r="33" spans="1:10" ht="17.25" thickBot="1" x14ac:dyDescent="0.3">
      <c r="A33" s="16">
        <v>18</v>
      </c>
      <c r="B33" s="45" t="s">
        <v>0</v>
      </c>
      <c r="C33" s="35" t="s">
        <v>75</v>
      </c>
      <c r="D33" s="56"/>
      <c r="E33" s="56"/>
      <c r="F33" s="56"/>
      <c r="G33" s="57"/>
      <c r="H33" s="2" t="str">
        <f t="shared" si="3"/>
        <v>NA</v>
      </c>
      <c r="I33" s="3">
        <v>1</v>
      </c>
      <c r="J33" s="3"/>
    </row>
    <row r="34" spans="1:10" ht="17.25" thickBot="1" x14ac:dyDescent="0.3">
      <c r="A34" s="16">
        <v>19</v>
      </c>
      <c r="B34" s="45" t="s">
        <v>0</v>
      </c>
      <c r="C34" s="36" t="s">
        <v>76</v>
      </c>
      <c r="D34" s="56"/>
      <c r="E34" s="56"/>
      <c r="F34" s="56"/>
      <c r="G34" s="57"/>
      <c r="H34" s="2" t="str">
        <f t="shared" si="3"/>
        <v>NA</v>
      </c>
      <c r="I34" s="3">
        <v>1</v>
      </c>
      <c r="J34" s="3"/>
    </row>
    <row r="35" spans="1:10" ht="17.25" thickBot="1" x14ac:dyDescent="0.3">
      <c r="A35" s="16">
        <v>20</v>
      </c>
      <c r="B35" s="49" t="s">
        <v>1</v>
      </c>
      <c r="C35" s="35" t="s">
        <v>77</v>
      </c>
      <c r="D35" s="56"/>
      <c r="E35" s="56"/>
      <c r="F35" s="56"/>
      <c r="G35" s="57"/>
      <c r="H35" s="2" t="str">
        <f t="shared" si="3"/>
        <v>NA</v>
      </c>
      <c r="I35" s="3">
        <v>1</v>
      </c>
      <c r="J35" s="3"/>
    </row>
    <row r="36" spans="1:10" ht="17.25" thickBot="1" x14ac:dyDescent="0.3">
      <c r="A36" s="16">
        <v>21</v>
      </c>
      <c r="B36" s="50" t="s">
        <v>1</v>
      </c>
      <c r="C36" s="36" t="s">
        <v>78</v>
      </c>
      <c r="D36" s="57"/>
      <c r="E36" s="56"/>
      <c r="F36" s="56"/>
      <c r="G36" s="57"/>
      <c r="H36" s="2" t="str">
        <f t="shared" si="3"/>
        <v>NA</v>
      </c>
      <c r="I36" s="3">
        <v>1</v>
      </c>
      <c r="J36" s="3"/>
    </row>
    <row r="37" spans="1:10" ht="16.5" hidden="1" x14ac:dyDescent="0.25">
      <c r="B37" s="51"/>
      <c r="C37" s="26"/>
      <c r="D37" s="1"/>
      <c r="E37" s="1"/>
      <c r="F37" s="1">
        <f t="shared" ref="F37:F39" si="4">H37/J37*100</f>
        <v>0</v>
      </c>
      <c r="G37" s="18" t="s">
        <v>22</v>
      </c>
      <c r="H37" s="2">
        <f>SUM(H$32:H34)</f>
        <v>0</v>
      </c>
      <c r="I37" s="2">
        <f>SUM(I32:I34)</f>
        <v>3</v>
      </c>
      <c r="J37" s="3">
        <f>I37*4</f>
        <v>12</v>
      </c>
    </row>
    <row r="38" spans="1:10" ht="16.5" hidden="1" x14ac:dyDescent="0.25">
      <c r="B38" s="45"/>
      <c r="C38" s="20"/>
      <c r="D38" s="1"/>
      <c r="E38" s="1"/>
      <c r="F38" s="1" t="e">
        <f>H38/J38*100</f>
        <v>#VALUE!</v>
      </c>
      <c r="G38" s="18" t="s">
        <v>25</v>
      </c>
      <c r="H38" s="2" t="e">
        <f>H35+H36</f>
        <v>#VALUE!</v>
      </c>
      <c r="I38" s="2">
        <f>I35+I36</f>
        <v>2</v>
      </c>
      <c r="J38" s="3">
        <f t="shared" ref="J38:J39" si="5">I38*4</f>
        <v>8</v>
      </c>
    </row>
    <row r="39" spans="1:10" ht="16.5" hidden="1" x14ac:dyDescent="0.25">
      <c r="B39" s="45"/>
      <c r="C39" s="20"/>
      <c r="D39" s="1"/>
      <c r="E39" s="1"/>
      <c r="F39" s="1" t="e">
        <f t="shared" si="4"/>
        <v>#VALUE!</v>
      </c>
      <c r="G39" s="18" t="s">
        <v>24</v>
      </c>
      <c r="H39" s="2" t="e">
        <f>H37+H38</f>
        <v>#VALUE!</v>
      </c>
      <c r="I39" s="2">
        <f>I37+I38</f>
        <v>5</v>
      </c>
      <c r="J39" s="3">
        <f t="shared" si="5"/>
        <v>20</v>
      </c>
    </row>
    <row r="40" spans="1:10" ht="16.5" hidden="1" x14ac:dyDescent="0.25">
      <c r="B40" s="45"/>
      <c r="C40" s="20"/>
      <c r="D40" s="1"/>
      <c r="E40" s="1"/>
      <c r="F40" s="1"/>
      <c r="G40" s="18"/>
      <c r="H40" s="2"/>
      <c r="I40" s="3">
        <v>1</v>
      </c>
      <c r="J40" s="3"/>
    </row>
    <row r="41" spans="1:10" ht="16.5" hidden="1" x14ac:dyDescent="0.25">
      <c r="B41" s="45"/>
      <c r="C41" s="20"/>
      <c r="D41" s="1"/>
      <c r="E41" s="1"/>
      <c r="F41" s="1"/>
      <c r="G41" s="18"/>
      <c r="H41" s="2"/>
      <c r="I41" s="3">
        <v>1</v>
      </c>
      <c r="J41" s="3"/>
    </row>
    <row r="42" spans="1:10" hidden="1" x14ac:dyDescent="0.25">
      <c r="B42" s="5"/>
      <c r="C42" s="21"/>
      <c r="D42" s="5"/>
      <c r="E42" s="5"/>
      <c r="F42" s="5"/>
      <c r="G42" s="40"/>
      <c r="H42" s="3"/>
      <c r="I42" s="3">
        <v>1</v>
      </c>
      <c r="J42" s="3"/>
    </row>
    <row r="43" spans="1:10" hidden="1" x14ac:dyDescent="0.25">
      <c r="B43" s="46"/>
      <c r="C43" s="22"/>
      <c r="D43" s="7"/>
      <c r="E43" s="7"/>
      <c r="F43" s="7"/>
      <c r="G43" s="41"/>
      <c r="H43" s="8"/>
      <c r="I43" s="3">
        <v>1</v>
      </c>
      <c r="J43" s="3"/>
    </row>
    <row r="44" spans="1:10" ht="21" x14ac:dyDescent="0.25">
      <c r="B44" s="47"/>
      <c r="C44" s="23"/>
      <c r="D44" s="7" t="s">
        <v>16</v>
      </c>
      <c r="E44" s="7" t="s">
        <v>17</v>
      </c>
      <c r="F44" s="7" t="s">
        <v>18</v>
      </c>
      <c r="G44" s="41" t="s">
        <v>19</v>
      </c>
      <c r="H44" s="8" t="s">
        <v>20</v>
      </c>
      <c r="I44" s="3">
        <v>1</v>
      </c>
      <c r="J44" s="3"/>
    </row>
    <row r="45" spans="1:10" x14ac:dyDescent="0.25">
      <c r="B45" s="48"/>
      <c r="C45" s="24"/>
      <c r="D45" s="9">
        <v>1</v>
      </c>
      <c r="E45" s="10">
        <v>0.75</v>
      </c>
      <c r="F45" s="11">
        <v>0.5</v>
      </c>
      <c r="G45" s="42">
        <v>0.25</v>
      </c>
      <c r="H45" s="12"/>
      <c r="I45" s="3">
        <v>1</v>
      </c>
      <c r="J45" s="3"/>
    </row>
    <row r="46" spans="1:10" ht="17.25" thickBot="1" x14ac:dyDescent="0.3">
      <c r="B46" s="45"/>
      <c r="C46" s="37" t="s">
        <v>5</v>
      </c>
      <c r="D46" s="13">
        <v>3</v>
      </c>
      <c r="E46" s="13">
        <v>2</v>
      </c>
      <c r="F46" s="13">
        <v>1</v>
      </c>
      <c r="G46" s="43">
        <v>0</v>
      </c>
      <c r="H46" s="14"/>
      <c r="I46" s="3">
        <v>1</v>
      </c>
      <c r="J46" s="3"/>
    </row>
    <row r="47" spans="1:10" ht="17.25" thickBot="1" x14ac:dyDescent="0.3">
      <c r="A47" s="16">
        <v>22</v>
      </c>
      <c r="B47" s="45" t="s">
        <v>1</v>
      </c>
      <c r="C47" s="36" t="s">
        <v>79</v>
      </c>
      <c r="D47" s="56"/>
      <c r="E47" s="56"/>
      <c r="F47" s="56"/>
      <c r="G47" s="57"/>
      <c r="H47" s="2" t="str">
        <f t="shared" ref="H47:H54" si="6">IF(D47&gt;0,3,IF(E47&gt;0,2,IF(F47&gt;0,1,IF(G47&gt;0,0,"NA"))))</f>
        <v>NA</v>
      </c>
      <c r="I47" s="3">
        <v>1</v>
      </c>
      <c r="J47" s="3"/>
    </row>
    <row r="48" spans="1:10" ht="17.25" thickBot="1" x14ac:dyDescent="0.3">
      <c r="A48" s="16">
        <v>23</v>
      </c>
      <c r="B48" s="45" t="s">
        <v>1</v>
      </c>
      <c r="C48" s="36" t="s">
        <v>80</v>
      </c>
      <c r="D48" s="56"/>
      <c r="E48" s="56"/>
      <c r="F48" s="56"/>
      <c r="G48" s="57"/>
      <c r="H48" s="2" t="str">
        <f t="shared" si="6"/>
        <v>NA</v>
      </c>
      <c r="I48" s="3">
        <v>1</v>
      </c>
      <c r="J48" s="3"/>
    </row>
    <row r="49" spans="1:10" ht="17.25" thickBot="1" x14ac:dyDescent="0.3">
      <c r="A49" s="16">
        <v>24</v>
      </c>
      <c r="B49" s="45" t="s">
        <v>1</v>
      </c>
      <c r="C49" s="36" t="s">
        <v>81</v>
      </c>
      <c r="D49" s="56"/>
      <c r="E49" s="56"/>
      <c r="F49" s="56"/>
      <c r="G49" s="57"/>
      <c r="H49" s="2" t="str">
        <f t="shared" si="6"/>
        <v>NA</v>
      </c>
      <c r="I49" s="3">
        <v>1</v>
      </c>
      <c r="J49" s="3"/>
    </row>
    <row r="50" spans="1:10" ht="17.25" thickBot="1" x14ac:dyDescent="0.3">
      <c r="A50" s="16">
        <v>25</v>
      </c>
      <c r="B50" s="45" t="s">
        <v>1</v>
      </c>
      <c r="C50" s="35" t="s">
        <v>82</v>
      </c>
      <c r="D50" s="56"/>
      <c r="E50" s="56"/>
      <c r="F50" s="56"/>
      <c r="G50" s="57"/>
      <c r="H50" s="2" t="str">
        <f t="shared" si="6"/>
        <v>NA</v>
      </c>
      <c r="I50" s="3">
        <v>1</v>
      </c>
      <c r="J50" s="3"/>
    </row>
    <row r="51" spans="1:10" ht="17.25" thickBot="1" x14ac:dyDescent="0.3">
      <c r="A51" s="16">
        <v>26</v>
      </c>
      <c r="B51" s="45" t="s">
        <v>1</v>
      </c>
      <c r="C51" s="36" t="s">
        <v>83</v>
      </c>
      <c r="D51" s="56"/>
      <c r="E51" s="56"/>
      <c r="F51" s="56"/>
      <c r="G51" s="57"/>
      <c r="H51" s="2" t="str">
        <f t="shared" si="6"/>
        <v>NA</v>
      </c>
      <c r="I51" s="3">
        <v>1</v>
      </c>
      <c r="J51" s="3"/>
    </row>
    <row r="52" spans="1:10" ht="17.25" thickBot="1" x14ac:dyDescent="0.3">
      <c r="A52" s="16">
        <v>27</v>
      </c>
      <c r="B52" s="45" t="s">
        <v>1</v>
      </c>
      <c r="C52" s="35" t="s">
        <v>84</v>
      </c>
      <c r="D52" s="56"/>
      <c r="E52" s="56"/>
      <c r="F52" s="56"/>
      <c r="G52" s="57"/>
      <c r="H52" s="2" t="str">
        <f t="shared" si="6"/>
        <v>NA</v>
      </c>
      <c r="I52" s="3">
        <v>1</v>
      </c>
      <c r="J52" s="3"/>
    </row>
    <row r="53" spans="1:10" ht="17.25" thickBot="1" x14ac:dyDescent="0.3">
      <c r="A53" s="16">
        <v>28</v>
      </c>
      <c r="B53" s="45" t="s">
        <v>1</v>
      </c>
      <c r="C53" s="36" t="s">
        <v>85</v>
      </c>
      <c r="D53" s="56"/>
      <c r="E53" s="56"/>
      <c r="F53" s="56"/>
      <c r="G53" s="57"/>
      <c r="H53" s="2" t="str">
        <f t="shared" si="6"/>
        <v>NA</v>
      </c>
      <c r="I53" s="3">
        <v>1</v>
      </c>
      <c r="J53" s="3"/>
    </row>
    <row r="54" spans="1:10" ht="17.25" thickBot="1" x14ac:dyDescent="0.3">
      <c r="A54" s="16">
        <v>29</v>
      </c>
      <c r="B54" s="45" t="s">
        <v>1</v>
      </c>
      <c r="C54" s="35" t="s">
        <v>86</v>
      </c>
      <c r="D54" s="56"/>
      <c r="E54" s="56"/>
      <c r="F54" s="56"/>
      <c r="G54" s="57"/>
      <c r="H54" s="2" t="str">
        <f t="shared" si="6"/>
        <v>NA</v>
      </c>
      <c r="I54" s="3">
        <v>1</v>
      </c>
      <c r="J54" s="3"/>
    </row>
    <row r="55" spans="1:10" ht="16.5" hidden="1" x14ac:dyDescent="0.25">
      <c r="B55" s="45"/>
      <c r="C55" s="20"/>
      <c r="D55" s="1"/>
      <c r="E55" s="1"/>
      <c r="F55" s="1"/>
      <c r="G55" s="18"/>
      <c r="H55" s="2"/>
      <c r="I55" s="3"/>
      <c r="J55" s="3"/>
    </row>
    <row r="56" spans="1:10" ht="16.5" hidden="1" x14ac:dyDescent="0.25">
      <c r="B56" s="45"/>
      <c r="C56" s="20"/>
      <c r="D56" s="1"/>
      <c r="E56" s="1"/>
      <c r="F56" s="1">
        <f>H56/J56*100</f>
        <v>0</v>
      </c>
      <c r="G56" s="18" t="s">
        <v>25</v>
      </c>
      <c r="H56" s="2">
        <f>SUM(H$47:H54)</f>
        <v>0</v>
      </c>
      <c r="I56" s="2">
        <f>SUM(I47:I54)</f>
        <v>8</v>
      </c>
      <c r="J56" s="3">
        <f>I56*4</f>
        <v>32</v>
      </c>
    </row>
    <row r="57" spans="1:10" ht="16.5" hidden="1" x14ac:dyDescent="0.25">
      <c r="B57" s="45"/>
      <c r="C57" s="20"/>
      <c r="D57" s="1"/>
      <c r="E57" s="1"/>
      <c r="F57" s="1"/>
      <c r="G57" s="18"/>
      <c r="H57" s="2"/>
      <c r="I57" s="3">
        <v>1</v>
      </c>
      <c r="J57" s="3"/>
    </row>
    <row r="58" spans="1:10" ht="16.5" hidden="1" x14ac:dyDescent="0.25">
      <c r="B58" s="45"/>
      <c r="C58" s="20"/>
      <c r="D58" s="1"/>
      <c r="E58" s="1"/>
      <c r="F58" s="1"/>
      <c r="G58" s="18"/>
      <c r="H58" s="2"/>
      <c r="I58" s="3">
        <v>1</v>
      </c>
      <c r="J58" s="3"/>
    </row>
    <row r="59" spans="1:10" hidden="1" x14ac:dyDescent="0.25">
      <c r="B59" s="46"/>
      <c r="C59" s="22"/>
      <c r="D59" s="7"/>
      <c r="E59" s="7"/>
      <c r="F59" s="7"/>
      <c r="G59" s="41"/>
      <c r="H59" s="8"/>
      <c r="I59" s="3">
        <v>1</v>
      </c>
      <c r="J59" s="3"/>
    </row>
    <row r="60" spans="1:10" ht="21" x14ac:dyDescent="0.25">
      <c r="B60" s="47"/>
      <c r="C60" s="23"/>
      <c r="D60" s="7" t="s">
        <v>16</v>
      </c>
      <c r="E60" s="7" t="s">
        <v>17</v>
      </c>
      <c r="F60" s="7" t="s">
        <v>18</v>
      </c>
      <c r="G60" s="41" t="s">
        <v>19</v>
      </c>
      <c r="H60" s="8" t="s">
        <v>20</v>
      </c>
      <c r="I60" s="3">
        <v>1</v>
      </c>
      <c r="J60" s="3"/>
    </row>
    <row r="61" spans="1:10" x14ac:dyDescent="0.25">
      <c r="B61" s="48"/>
      <c r="C61" s="24"/>
      <c r="D61" s="9">
        <v>1</v>
      </c>
      <c r="E61" s="10">
        <v>0.75</v>
      </c>
      <c r="F61" s="11">
        <v>0.5</v>
      </c>
      <c r="G61" s="42">
        <v>0.25</v>
      </c>
      <c r="H61" s="12"/>
      <c r="I61" s="3">
        <v>1</v>
      </c>
      <c r="J61" s="3"/>
    </row>
    <row r="62" spans="1:10" ht="17.25" thickBot="1" x14ac:dyDescent="0.3">
      <c r="B62" s="45"/>
      <c r="C62" s="27" t="s">
        <v>53</v>
      </c>
      <c r="D62" s="13">
        <v>3</v>
      </c>
      <c r="E62" s="13">
        <v>2</v>
      </c>
      <c r="F62" s="13">
        <v>1</v>
      </c>
      <c r="G62" s="43">
        <v>0</v>
      </c>
      <c r="H62" s="14"/>
      <c r="I62" s="3">
        <v>1</v>
      </c>
      <c r="J62" s="3"/>
    </row>
    <row r="63" spans="1:10" ht="17.25" thickBot="1" x14ac:dyDescent="0.3">
      <c r="A63" s="16">
        <v>30</v>
      </c>
      <c r="B63" s="1" t="s">
        <v>22</v>
      </c>
      <c r="C63" s="38" t="s">
        <v>87</v>
      </c>
      <c r="D63" s="56"/>
      <c r="E63" s="56"/>
      <c r="F63" s="56"/>
      <c r="G63" s="57"/>
      <c r="H63" s="2" t="str">
        <f t="shared" ref="H63:H77" si="7">IF(D63&gt;0,3,IF(E63&gt;0,2,IF(F63&gt;0,1,IF(G63&gt;0,0,"NA"))))</f>
        <v>NA</v>
      </c>
      <c r="I63" s="3">
        <v>1</v>
      </c>
      <c r="J63" s="3"/>
    </row>
    <row r="64" spans="1:10" ht="17.25" thickBot="1" x14ac:dyDescent="0.3">
      <c r="A64" s="16">
        <v>31</v>
      </c>
      <c r="B64" s="45" t="s">
        <v>0</v>
      </c>
      <c r="C64" s="36" t="s">
        <v>88</v>
      </c>
      <c r="D64" s="56"/>
      <c r="E64" s="56"/>
      <c r="F64" s="56"/>
      <c r="G64" s="57"/>
      <c r="H64" s="2" t="str">
        <f t="shared" si="7"/>
        <v>NA</v>
      </c>
      <c r="I64" s="3">
        <v>1</v>
      </c>
      <c r="J64" s="3"/>
    </row>
    <row r="65" spans="1:10" ht="17.25" thickBot="1" x14ac:dyDescent="0.3">
      <c r="A65" s="16">
        <v>32</v>
      </c>
      <c r="B65" s="45" t="s">
        <v>0</v>
      </c>
      <c r="C65" s="35" t="s">
        <v>89</v>
      </c>
      <c r="D65" s="56"/>
      <c r="E65" s="56"/>
      <c r="F65" s="56"/>
      <c r="G65" s="57"/>
      <c r="H65" s="2" t="str">
        <f t="shared" si="7"/>
        <v>NA</v>
      </c>
      <c r="I65" s="3">
        <v>1</v>
      </c>
      <c r="J65" s="3"/>
    </row>
    <row r="66" spans="1:10" ht="17.25" thickBot="1" x14ac:dyDescent="0.3">
      <c r="A66" s="16">
        <v>33</v>
      </c>
      <c r="B66" s="45" t="s">
        <v>0</v>
      </c>
      <c r="C66" s="36" t="s">
        <v>90</v>
      </c>
      <c r="D66" s="56"/>
      <c r="E66" s="56"/>
      <c r="F66" s="56"/>
      <c r="G66" s="57"/>
      <c r="H66" s="2" t="str">
        <f t="shared" si="7"/>
        <v>NA</v>
      </c>
      <c r="I66" s="3">
        <v>1</v>
      </c>
      <c r="J66" s="3"/>
    </row>
    <row r="67" spans="1:10" ht="17.25" thickBot="1" x14ac:dyDescent="0.3">
      <c r="A67" s="16">
        <v>34</v>
      </c>
      <c r="B67" s="45" t="s">
        <v>0</v>
      </c>
      <c r="C67" s="35" t="s">
        <v>91</v>
      </c>
      <c r="D67" s="56"/>
      <c r="E67" s="56"/>
      <c r="F67" s="56"/>
      <c r="G67" s="57"/>
      <c r="H67" s="2" t="str">
        <f t="shared" si="7"/>
        <v>NA</v>
      </c>
      <c r="I67" s="3">
        <v>1</v>
      </c>
      <c r="J67" s="3"/>
    </row>
    <row r="68" spans="1:10" ht="17.25" thickBot="1" x14ac:dyDescent="0.3">
      <c r="A68" s="16">
        <v>35</v>
      </c>
      <c r="B68" s="45" t="s">
        <v>0</v>
      </c>
      <c r="C68" s="36" t="s">
        <v>92</v>
      </c>
      <c r="D68" s="56"/>
      <c r="E68" s="56"/>
      <c r="F68" s="56"/>
      <c r="G68" s="57"/>
      <c r="H68" s="2" t="str">
        <f t="shared" si="7"/>
        <v>NA</v>
      </c>
      <c r="I68" s="3">
        <v>1</v>
      </c>
      <c r="J68" s="3"/>
    </row>
    <row r="69" spans="1:10" ht="17.25" thickBot="1" x14ac:dyDescent="0.3">
      <c r="A69" s="16">
        <v>36</v>
      </c>
      <c r="B69" s="45" t="s">
        <v>0</v>
      </c>
      <c r="C69" s="35" t="s">
        <v>93</v>
      </c>
      <c r="D69" s="56"/>
      <c r="E69" s="56"/>
      <c r="F69" s="56"/>
      <c r="G69" s="57"/>
      <c r="H69" s="2" t="str">
        <f t="shared" si="7"/>
        <v>NA</v>
      </c>
      <c r="I69" s="3">
        <v>1</v>
      </c>
      <c r="J69" s="3"/>
    </row>
    <row r="70" spans="1:10" ht="17.25" thickBot="1" x14ac:dyDescent="0.3">
      <c r="A70" s="16">
        <v>37</v>
      </c>
      <c r="B70" s="45" t="s">
        <v>0</v>
      </c>
      <c r="C70" s="36" t="s">
        <v>94</v>
      </c>
      <c r="D70" s="56"/>
      <c r="E70" s="56"/>
      <c r="F70" s="56"/>
      <c r="G70" s="57"/>
      <c r="H70" s="2" t="str">
        <f t="shared" si="7"/>
        <v>NA</v>
      </c>
      <c r="I70" s="3">
        <v>1</v>
      </c>
      <c r="J70" s="3"/>
    </row>
    <row r="71" spans="1:10" ht="17.25" thickBot="1" x14ac:dyDescent="0.3">
      <c r="A71" s="16">
        <v>38</v>
      </c>
      <c r="B71" s="45" t="s">
        <v>1</v>
      </c>
      <c r="C71" s="35" t="s">
        <v>95</v>
      </c>
      <c r="D71" s="56"/>
      <c r="E71" s="56"/>
      <c r="F71" s="56"/>
      <c r="G71" s="57"/>
      <c r="H71" s="2" t="str">
        <f t="shared" si="7"/>
        <v>NA</v>
      </c>
      <c r="I71" s="3">
        <v>1</v>
      </c>
      <c r="J71" s="3"/>
    </row>
    <row r="72" spans="1:10" ht="17.25" thickBot="1" x14ac:dyDescent="0.3">
      <c r="A72" s="16">
        <v>39</v>
      </c>
      <c r="B72" s="45" t="s">
        <v>1</v>
      </c>
      <c r="C72" s="36" t="s">
        <v>96</v>
      </c>
      <c r="D72" s="56"/>
      <c r="E72" s="56"/>
      <c r="F72" s="56"/>
      <c r="G72" s="57"/>
      <c r="H72" s="2" t="str">
        <f t="shared" si="7"/>
        <v>NA</v>
      </c>
      <c r="I72" s="3">
        <v>1</v>
      </c>
      <c r="J72" s="3"/>
    </row>
    <row r="73" spans="1:10" ht="17.25" thickBot="1" x14ac:dyDescent="0.3">
      <c r="A73" s="16">
        <v>40</v>
      </c>
      <c r="B73" s="45" t="s">
        <v>1</v>
      </c>
      <c r="C73" s="35" t="s">
        <v>97</v>
      </c>
      <c r="D73" s="56"/>
      <c r="E73" s="56"/>
      <c r="F73" s="56"/>
      <c r="G73" s="57"/>
      <c r="H73" s="2" t="str">
        <f t="shared" si="7"/>
        <v>NA</v>
      </c>
      <c r="I73" s="3">
        <v>1</v>
      </c>
      <c r="J73" s="3"/>
    </row>
    <row r="74" spans="1:10" ht="17.25" thickBot="1" x14ac:dyDescent="0.3">
      <c r="A74" s="16">
        <v>41</v>
      </c>
      <c r="B74" s="45" t="s">
        <v>1</v>
      </c>
      <c r="C74" s="36" t="s">
        <v>98</v>
      </c>
      <c r="D74" s="56"/>
      <c r="E74" s="56"/>
      <c r="F74" s="56"/>
      <c r="G74" s="57"/>
      <c r="H74" s="2" t="str">
        <f t="shared" si="7"/>
        <v>NA</v>
      </c>
      <c r="I74" s="3">
        <v>1</v>
      </c>
      <c r="J74" s="3"/>
    </row>
    <row r="75" spans="1:10" ht="17.25" thickBot="1" x14ac:dyDescent="0.3">
      <c r="A75" s="16">
        <v>42</v>
      </c>
      <c r="B75" s="45" t="s">
        <v>1</v>
      </c>
      <c r="C75" s="39" t="s">
        <v>99</v>
      </c>
      <c r="D75" s="56"/>
      <c r="E75" s="56"/>
      <c r="F75" s="56"/>
      <c r="G75" s="57"/>
      <c r="H75" s="2" t="str">
        <f t="shared" si="7"/>
        <v>NA</v>
      </c>
      <c r="I75" s="3">
        <v>1</v>
      </c>
      <c r="J75" s="3"/>
    </row>
    <row r="76" spans="1:10" ht="17.25" thickBot="1" x14ac:dyDescent="0.3">
      <c r="A76" s="16">
        <v>43</v>
      </c>
      <c r="B76" s="45" t="s">
        <v>1</v>
      </c>
      <c r="C76" s="36" t="s">
        <v>100</v>
      </c>
      <c r="D76" s="56"/>
      <c r="E76" s="56"/>
      <c r="F76" s="56"/>
      <c r="G76" s="57"/>
      <c r="H76" s="2" t="str">
        <f t="shared" si="7"/>
        <v>NA</v>
      </c>
      <c r="I76" s="3">
        <v>1</v>
      </c>
      <c r="J76" s="3"/>
    </row>
    <row r="77" spans="1:10" ht="17.25" thickBot="1" x14ac:dyDescent="0.3">
      <c r="A77" s="16">
        <v>44</v>
      </c>
      <c r="B77" s="45" t="s">
        <v>1</v>
      </c>
      <c r="C77" s="39" t="s">
        <v>101</v>
      </c>
      <c r="D77" s="56"/>
      <c r="E77" s="56"/>
      <c r="F77" s="56"/>
      <c r="G77" s="57"/>
      <c r="H77" s="2" t="str">
        <f t="shared" si="7"/>
        <v>NA</v>
      </c>
      <c r="I77" s="3">
        <v>1</v>
      </c>
      <c r="J77" s="3"/>
    </row>
    <row r="78" spans="1:10" ht="16.5" hidden="1" x14ac:dyDescent="0.25">
      <c r="B78" s="45"/>
      <c r="C78" s="28"/>
      <c r="D78" s="5"/>
      <c r="E78" s="5"/>
      <c r="F78" s="1">
        <f t="shared" ref="F78:F80" si="8">H78/J78*100</f>
        <v>0</v>
      </c>
      <c r="G78" s="40" t="s">
        <v>22</v>
      </c>
      <c r="H78" s="2">
        <f>SUM(H$67:H75)</f>
        <v>0</v>
      </c>
      <c r="I78" s="2">
        <f>SUM(I67:I75)</f>
        <v>9</v>
      </c>
      <c r="J78" s="3">
        <f>I78*4</f>
        <v>36</v>
      </c>
    </row>
    <row r="79" spans="1:10" ht="16.5" hidden="1" x14ac:dyDescent="0.25">
      <c r="B79" s="1"/>
      <c r="C79" s="21"/>
      <c r="D79" s="5"/>
      <c r="E79" s="5"/>
      <c r="F79" s="1">
        <f t="shared" si="8"/>
        <v>0</v>
      </c>
      <c r="G79" s="40" t="s">
        <v>25</v>
      </c>
      <c r="H79" s="2">
        <f>SUM(H$76:H77)</f>
        <v>0</v>
      </c>
      <c r="I79" s="2">
        <f>SUM(I76:I77)</f>
        <v>2</v>
      </c>
      <c r="J79" s="3">
        <f t="shared" ref="J79:J80" si="9">I79*4</f>
        <v>8</v>
      </c>
    </row>
    <row r="80" spans="1:10" ht="16.5" hidden="1" x14ac:dyDescent="0.25">
      <c r="B80" s="1"/>
      <c r="C80" s="21"/>
      <c r="D80" s="5"/>
      <c r="E80" s="5"/>
      <c r="F80" s="1">
        <f t="shared" si="8"/>
        <v>0</v>
      </c>
      <c r="G80" s="18" t="s">
        <v>26</v>
      </c>
      <c r="H80" s="2">
        <f>H78+H79</f>
        <v>0</v>
      </c>
      <c r="I80" s="2">
        <f>I78+I79</f>
        <v>11</v>
      </c>
      <c r="J80" s="3">
        <f t="shared" si="9"/>
        <v>44</v>
      </c>
    </row>
    <row r="81" spans="1:10" hidden="1" x14ac:dyDescent="0.25">
      <c r="B81" s="1"/>
      <c r="C81" s="21"/>
      <c r="D81" s="5"/>
      <c r="E81" s="5"/>
      <c r="F81" s="5"/>
      <c r="G81" s="44"/>
      <c r="H81" s="3"/>
      <c r="I81" s="3">
        <v>1</v>
      </c>
      <c r="J81" s="3"/>
    </row>
    <row r="82" spans="1:10" ht="16.5" hidden="1" x14ac:dyDescent="0.25">
      <c r="B82" s="45"/>
      <c r="C82" s="20"/>
      <c r="D82" s="1"/>
      <c r="E82" s="1"/>
      <c r="F82" s="1"/>
      <c r="G82" s="44"/>
      <c r="H82" s="3"/>
      <c r="I82" s="3">
        <v>1</v>
      </c>
      <c r="J82" s="3"/>
    </row>
    <row r="83" spans="1:10" ht="16.5" hidden="1" x14ac:dyDescent="0.25">
      <c r="B83" s="45"/>
      <c r="C83" s="20"/>
      <c r="D83" s="1"/>
      <c r="E83" s="1"/>
      <c r="F83" s="1"/>
      <c r="G83" s="18"/>
      <c r="H83" s="2"/>
      <c r="I83" s="3">
        <v>1</v>
      </c>
      <c r="J83" s="3"/>
    </row>
    <row r="84" spans="1:10" x14ac:dyDescent="0.25">
      <c r="B84" s="46"/>
      <c r="C84" s="22"/>
      <c r="D84" s="7" t="s">
        <v>16</v>
      </c>
      <c r="E84" s="7" t="s">
        <v>17</v>
      </c>
      <c r="F84" s="7" t="s">
        <v>18</v>
      </c>
      <c r="G84" s="41" t="s">
        <v>19</v>
      </c>
      <c r="H84" s="8" t="s">
        <v>20</v>
      </c>
      <c r="I84" s="3">
        <v>1</v>
      </c>
      <c r="J84" s="3"/>
    </row>
    <row r="85" spans="1:10" ht="21" x14ac:dyDescent="0.25">
      <c r="B85" s="47"/>
      <c r="C85" s="23"/>
      <c r="D85" s="9">
        <v>1</v>
      </c>
      <c r="E85" s="10">
        <v>0.75</v>
      </c>
      <c r="F85" s="11">
        <v>0.5</v>
      </c>
      <c r="G85" s="42">
        <v>0.25</v>
      </c>
      <c r="H85" s="12"/>
      <c r="I85" s="3">
        <v>1</v>
      </c>
      <c r="J85" s="3"/>
    </row>
    <row r="86" spans="1:10" ht="17.25" thickBot="1" x14ac:dyDescent="0.3">
      <c r="B86" s="19" t="s">
        <v>6</v>
      </c>
      <c r="C86" s="29"/>
      <c r="D86" s="13">
        <v>3</v>
      </c>
      <c r="E86" s="13">
        <v>2</v>
      </c>
      <c r="F86" s="13">
        <v>1</v>
      </c>
      <c r="G86" s="43">
        <v>0</v>
      </c>
      <c r="H86" s="14"/>
      <c r="I86" s="3">
        <v>1</v>
      </c>
      <c r="J86" s="3"/>
    </row>
    <row r="87" spans="1:10" ht="17.25" thickBot="1" x14ac:dyDescent="0.3">
      <c r="A87" s="16">
        <v>45</v>
      </c>
      <c r="B87" s="5" t="s">
        <v>22</v>
      </c>
      <c r="C87" s="34" t="s">
        <v>102</v>
      </c>
      <c r="D87" s="56"/>
      <c r="E87" s="56"/>
      <c r="F87" s="56"/>
      <c r="G87" s="57"/>
      <c r="H87" s="2" t="str">
        <f t="shared" ref="H87:H97" si="10">IF(D87&gt;0,3,IF(E87&gt;0,2,IF(F87&gt;0,1,IF(G87&gt;0,0,"NA"))))</f>
        <v>NA</v>
      </c>
      <c r="I87" s="3">
        <v>1</v>
      </c>
      <c r="J87" s="3"/>
    </row>
    <row r="88" spans="1:10" ht="17.25" thickBot="1" x14ac:dyDescent="0.3">
      <c r="A88" s="16">
        <v>46</v>
      </c>
      <c r="B88" s="52" t="s">
        <v>0</v>
      </c>
      <c r="C88" s="35" t="s">
        <v>103</v>
      </c>
      <c r="D88" s="56"/>
      <c r="E88" s="56"/>
      <c r="F88" s="56"/>
      <c r="G88" s="57"/>
      <c r="H88" s="2" t="str">
        <f t="shared" si="10"/>
        <v>NA</v>
      </c>
      <c r="I88" s="3">
        <v>1</v>
      </c>
      <c r="J88" s="3"/>
    </row>
    <row r="89" spans="1:10" ht="17.25" thickBot="1" x14ac:dyDescent="0.3">
      <c r="A89" s="16">
        <v>47</v>
      </c>
      <c r="B89" s="52" t="s">
        <v>0</v>
      </c>
      <c r="C89" s="36" t="s">
        <v>104</v>
      </c>
      <c r="D89" s="56"/>
      <c r="E89" s="56"/>
      <c r="F89" s="56"/>
      <c r="G89" s="57"/>
      <c r="H89" s="2" t="str">
        <f t="shared" si="10"/>
        <v>NA</v>
      </c>
      <c r="I89" s="3">
        <v>1</v>
      </c>
      <c r="J89" s="3"/>
    </row>
    <row r="90" spans="1:10" ht="17.25" thickBot="1" x14ac:dyDescent="0.3">
      <c r="A90" s="16">
        <v>48</v>
      </c>
      <c r="B90" s="52" t="s">
        <v>0</v>
      </c>
      <c r="C90" s="35" t="s">
        <v>105</v>
      </c>
      <c r="D90" s="56"/>
      <c r="E90" s="56"/>
      <c r="F90" s="56"/>
      <c r="G90" s="57"/>
      <c r="H90" s="2" t="str">
        <f t="shared" si="10"/>
        <v>NA</v>
      </c>
      <c r="I90" s="3">
        <v>1</v>
      </c>
      <c r="J90" s="3"/>
    </row>
    <row r="91" spans="1:10" ht="17.25" thickBot="1" x14ac:dyDescent="0.3">
      <c r="A91" s="16">
        <v>49</v>
      </c>
      <c r="B91" s="52" t="s">
        <v>0</v>
      </c>
      <c r="C91" s="36" t="s">
        <v>106</v>
      </c>
      <c r="D91" s="56"/>
      <c r="E91" s="56"/>
      <c r="F91" s="56"/>
      <c r="G91" s="57"/>
      <c r="H91" s="2" t="str">
        <f t="shared" si="10"/>
        <v>NA</v>
      </c>
      <c r="I91" s="3">
        <v>1</v>
      </c>
      <c r="J91" s="3"/>
    </row>
    <row r="92" spans="1:10" ht="17.25" thickBot="1" x14ac:dyDescent="0.3">
      <c r="A92" s="16">
        <v>50</v>
      </c>
      <c r="B92" s="52" t="s">
        <v>0</v>
      </c>
      <c r="C92" s="35" t="s">
        <v>107</v>
      </c>
      <c r="D92" s="56"/>
      <c r="E92" s="56"/>
      <c r="F92" s="56"/>
      <c r="G92" s="57"/>
      <c r="H92" s="2" t="str">
        <f t="shared" si="10"/>
        <v>NA</v>
      </c>
      <c r="I92" s="3">
        <v>1</v>
      </c>
      <c r="J92" s="3"/>
    </row>
    <row r="93" spans="1:10" ht="17.25" thickBot="1" x14ac:dyDescent="0.3">
      <c r="A93" s="16">
        <v>51</v>
      </c>
      <c r="B93" s="52" t="s">
        <v>0</v>
      </c>
      <c r="C93" s="36" t="s">
        <v>108</v>
      </c>
      <c r="D93" s="56"/>
      <c r="E93" s="56"/>
      <c r="F93" s="56"/>
      <c r="G93" s="57"/>
      <c r="H93" s="2" t="str">
        <f t="shared" si="10"/>
        <v>NA</v>
      </c>
      <c r="I93" s="3">
        <v>1</v>
      </c>
      <c r="J93" s="3"/>
    </row>
    <row r="94" spans="1:10" ht="17.25" thickBot="1" x14ac:dyDescent="0.3">
      <c r="A94" s="16">
        <v>52</v>
      </c>
      <c r="B94" s="52" t="s">
        <v>0</v>
      </c>
      <c r="C94" s="35" t="s">
        <v>109</v>
      </c>
      <c r="D94" s="56"/>
      <c r="E94" s="56"/>
      <c r="F94" s="56"/>
      <c r="G94" s="57"/>
      <c r="H94" s="2" t="str">
        <f t="shared" si="10"/>
        <v>NA</v>
      </c>
      <c r="I94" s="3">
        <v>1</v>
      </c>
      <c r="J94" s="3"/>
    </row>
    <row r="95" spans="1:10" ht="17.25" thickBot="1" x14ac:dyDescent="0.3">
      <c r="A95" s="16">
        <v>53</v>
      </c>
      <c r="B95" s="52" t="s">
        <v>0</v>
      </c>
      <c r="C95" s="36" t="s">
        <v>110</v>
      </c>
      <c r="D95" s="56"/>
      <c r="E95" s="56"/>
      <c r="F95" s="56"/>
      <c r="G95" s="57"/>
      <c r="H95" s="2" t="str">
        <f t="shared" si="10"/>
        <v>NA</v>
      </c>
      <c r="I95" s="3">
        <v>1</v>
      </c>
      <c r="J95" s="3"/>
    </row>
    <row r="96" spans="1:10" ht="17.25" thickBot="1" x14ac:dyDescent="0.3">
      <c r="A96" s="16">
        <v>54</v>
      </c>
      <c r="B96" s="52" t="s">
        <v>1</v>
      </c>
      <c r="C96" s="35" t="s">
        <v>111</v>
      </c>
      <c r="D96" s="56"/>
      <c r="E96" s="56"/>
      <c r="F96" s="56"/>
      <c r="G96" s="57"/>
      <c r="H96" s="2" t="str">
        <f t="shared" si="10"/>
        <v>NA</v>
      </c>
      <c r="I96" s="3">
        <v>1</v>
      </c>
      <c r="J96" s="3"/>
    </row>
    <row r="97" spans="1:10" ht="17.25" thickBot="1" x14ac:dyDescent="0.3">
      <c r="A97" s="16">
        <v>55</v>
      </c>
      <c r="B97" s="53" t="s">
        <v>1</v>
      </c>
      <c r="C97" s="36" t="s">
        <v>112</v>
      </c>
      <c r="D97" s="56"/>
      <c r="E97" s="56"/>
      <c r="F97" s="56"/>
      <c r="G97" s="57"/>
      <c r="H97" s="2" t="str">
        <f t="shared" si="10"/>
        <v>NA</v>
      </c>
      <c r="I97" s="3">
        <v>1</v>
      </c>
      <c r="J97" s="3"/>
    </row>
    <row r="98" spans="1:10" ht="17.25" thickBot="1" x14ac:dyDescent="0.3">
      <c r="A98" s="16">
        <v>56</v>
      </c>
      <c r="B98" s="54" t="s">
        <v>1</v>
      </c>
      <c r="C98" s="35" t="s">
        <v>113</v>
      </c>
      <c r="D98" s="57"/>
      <c r="E98" s="56"/>
      <c r="F98" s="56"/>
      <c r="G98" s="57"/>
      <c r="H98" s="2" t="str">
        <f t="shared" ref="H98:H100" si="11">IF(D98&gt;0,3,IF(E98&gt;0,2,IF(F98&gt;0,1,IF(G98&gt;0,0,"NA"))))</f>
        <v>NA</v>
      </c>
      <c r="I98" s="3">
        <v>1</v>
      </c>
      <c r="J98" s="3"/>
    </row>
    <row r="99" spans="1:10" ht="17.25" thickBot="1" x14ac:dyDescent="0.3">
      <c r="A99" s="16">
        <v>57</v>
      </c>
      <c r="B99" s="54" t="s">
        <v>1</v>
      </c>
      <c r="C99" s="36" t="s">
        <v>114</v>
      </c>
      <c r="D99" s="57"/>
      <c r="E99" s="56"/>
      <c r="F99" s="56"/>
      <c r="G99" s="57"/>
      <c r="H99" s="2" t="str">
        <f t="shared" si="11"/>
        <v>NA</v>
      </c>
      <c r="I99" s="3">
        <v>1</v>
      </c>
      <c r="J99" s="3"/>
    </row>
    <row r="100" spans="1:10" ht="17.25" thickBot="1" x14ac:dyDescent="0.3">
      <c r="A100" s="16">
        <v>58</v>
      </c>
      <c r="B100" s="54" t="s">
        <v>1</v>
      </c>
      <c r="C100" s="35" t="s">
        <v>115</v>
      </c>
      <c r="D100" s="57"/>
      <c r="E100" s="56"/>
      <c r="F100" s="56"/>
      <c r="G100" s="57"/>
      <c r="H100" s="2" t="str">
        <f t="shared" si="11"/>
        <v>NA</v>
      </c>
      <c r="I100" s="3">
        <v>1</v>
      </c>
      <c r="J100" s="3"/>
    </row>
    <row r="101" spans="1:10" ht="16.5" hidden="1" x14ac:dyDescent="0.25">
      <c r="B101" s="54"/>
      <c r="C101" s="26"/>
      <c r="D101" s="18"/>
      <c r="E101" s="1"/>
      <c r="F101" s="1"/>
      <c r="G101" s="18"/>
      <c r="H101" s="2"/>
      <c r="I101" s="3"/>
      <c r="J101" s="3"/>
    </row>
    <row r="102" spans="1:10" ht="16.5" hidden="1" x14ac:dyDescent="0.25">
      <c r="B102" s="55"/>
      <c r="C102" s="20"/>
      <c r="D102" s="1"/>
      <c r="E102" s="1"/>
      <c r="F102" s="1">
        <f t="shared" ref="F102:F104" si="12">H102/J102*100</f>
        <v>0</v>
      </c>
      <c r="G102" s="18" t="s">
        <v>22</v>
      </c>
      <c r="H102" s="2">
        <f>SUM(H$87:H95)</f>
        <v>0</v>
      </c>
      <c r="I102" s="2">
        <f>SUM(I87:I95)</f>
        <v>9</v>
      </c>
      <c r="J102" s="3">
        <f>I102*4</f>
        <v>36</v>
      </c>
    </row>
    <row r="103" spans="1:10" ht="16.5" hidden="1" x14ac:dyDescent="0.25">
      <c r="B103" s="52"/>
      <c r="C103" s="20"/>
      <c r="D103" s="1"/>
      <c r="E103" s="1"/>
      <c r="F103" s="1">
        <f t="shared" si="12"/>
        <v>0</v>
      </c>
      <c r="G103" s="18" t="s">
        <v>25</v>
      </c>
      <c r="H103" s="2">
        <f>SUM(H$96:H101)</f>
        <v>0</v>
      </c>
      <c r="I103" s="2">
        <f>SUM(I96:I101)</f>
        <v>5</v>
      </c>
      <c r="J103" s="3">
        <f t="shared" ref="J103:J104" si="13">I103*4</f>
        <v>20</v>
      </c>
    </row>
    <row r="104" spans="1:10" ht="16.5" hidden="1" x14ac:dyDescent="0.25">
      <c r="B104" s="52"/>
      <c r="C104" s="20"/>
      <c r="D104" s="1"/>
      <c r="E104" s="1"/>
      <c r="F104" s="1">
        <f t="shared" si="12"/>
        <v>0</v>
      </c>
      <c r="G104" s="18" t="s">
        <v>27</v>
      </c>
      <c r="H104" s="2">
        <f>H102+H103</f>
        <v>0</v>
      </c>
      <c r="I104" s="2">
        <f>I102+I103</f>
        <v>14</v>
      </c>
      <c r="J104" s="3">
        <f t="shared" si="13"/>
        <v>56</v>
      </c>
    </row>
    <row r="105" spans="1:10" ht="16.5" hidden="1" x14ac:dyDescent="0.25">
      <c r="B105" s="52"/>
      <c r="C105" s="22"/>
      <c r="D105" s="1"/>
      <c r="E105" s="1"/>
      <c r="F105" s="1"/>
      <c r="G105" s="18"/>
      <c r="H105" s="2"/>
      <c r="I105" s="2"/>
      <c r="J105" s="3"/>
    </row>
    <row r="106" spans="1:10" ht="21" x14ac:dyDescent="0.25">
      <c r="B106" s="46"/>
      <c r="C106" s="23"/>
      <c r="D106" s="7" t="s">
        <v>16</v>
      </c>
      <c r="E106" s="7" t="s">
        <v>17</v>
      </c>
      <c r="F106" s="7" t="s">
        <v>18</v>
      </c>
      <c r="G106" s="41" t="s">
        <v>19</v>
      </c>
      <c r="H106" s="8" t="s">
        <v>20</v>
      </c>
      <c r="I106" s="3">
        <v>1</v>
      </c>
      <c r="J106" s="3"/>
    </row>
    <row r="107" spans="1:10" ht="21" x14ac:dyDescent="0.25">
      <c r="B107" s="47"/>
      <c r="C107" s="20"/>
      <c r="D107" s="9">
        <v>1</v>
      </c>
      <c r="E107" s="10">
        <v>0.75</v>
      </c>
      <c r="F107" s="11">
        <v>0.5</v>
      </c>
      <c r="G107" s="42">
        <v>0.25</v>
      </c>
      <c r="H107" s="12"/>
      <c r="I107" s="3">
        <v>1</v>
      </c>
      <c r="J107" s="3"/>
    </row>
    <row r="108" spans="1:10" ht="17.25" thickBot="1" x14ac:dyDescent="0.3">
      <c r="B108" s="52"/>
      <c r="C108" s="27" t="s">
        <v>54</v>
      </c>
      <c r="D108" s="1">
        <v>3</v>
      </c>
      <c r="E108" s="13">
        <v>2</v>
      </c>
      <c r="F108" s="13">
        <v>1</v>
      </c>
      <c r="G108" s="43">
        <v>0</v>
      </c>
      <c r="H108" s="2"/>
      <c r="I108" s="3"/>
      <c r="J108" s="3"/>
    </row>
    <row r="109" spans="1:10" ht="17.25" thickBot="1" x14ac:dyDescent="0.3">
      <c r="A109" s="16">
        <v>59</v>
      </c>
      <c r="B109" s="45" t="s">
        <v>0</v>
      </c>
      <c r="C109" s="34" t="s">
        <v>116</v>
      </c>
      <c r="D109" s="56"/>
      <c r="E109" s="56"/>
      <c r="F109" s="56"/>
      <c r="G109" s="57"/>
      <c r="H109" s="2" t="str">
        <f t="shared" ref="H109:H117" si="14">IF(D109&gt;0,4,IF(E109&gt;0,3,IF(F109&gt;0,2,IF(G109&gt;0,1,"NA"))))</f>
        <v>NA</v>
      </c>
      <c r="I109" s="3">
        <v>1</v>
      </c>
      <c r="J109" s="3"/>
    </row>
    <row r="110" spans="1:10" ht="17.25" thickBot="1" x14ac:dyDescent="0.3">
      <c r="A110" s="16">
        <v>60</v>
      </c>
      <c r="B110" s="45" t="s">
        <v>0</v>
      </c>
      <c r="C110" s="35" t="s">
        <v>117</v>
      </c>
      <c r="D110" s="56"/>
      <c r="E110" s="56"/>
      <c r="F110" s="56"/>
      <c r="G110" s="57"/>
      <c r="H110" s="2" t="str">
        <f t="shared" si="14"/>
        <v>NA</v>
      </c>
      <c r="I110" s="3">
        <v>1</v>
      </c>
      <c r="J110" s="3"/>
    </row>
    <row r="111" spans="1:10" ht="17.25" thickBot="1" x14ac:dyDescent="0.3">
      <c r="A111" s="16">
        <v>61</v>
      </c>
      <c r="B111" s="45" t="s">
        <v>0</v>
      </c>
      <c r="C111" s="36" t="s">
        <v>118</v>
      </c>
      <c r="D111" s="56"/>
      <c r="E111" s="56"/>
      <c r="F111" s="56"/>
      <c r="G111" s="57"/>
      <c r="H111" s="2" t="str">
        <f t="shared" si="14"/>
        <v>NA</v>
      </c>
      <c r="I111" s="3">
        <v>1</v>
      </c>
      <c r="J111" s="3"/>
    </row>
    <row r="112" spans="1:10" ht="17.25" thickBot="1" x14ac:dyDescent="0.3">
      <c r="A112" s="16">
        <v>62</v>
      </c>
      <c r="B112" s="45" t="s">
        <v>0</v>
      </c>
      <c r="C112" s="35" t="s">
        <v>119</v>
      </c>
      <c r="D112" s="56"/>
      <c r="E112" s="56"/>
      <c r="F112" s="56"/>
      <c r="G112" s="57"/>
      <c r="H112" s="2" t="str">
        <f t="shared" si="14"/>
        <v>NA</v>
      </c>
      <c r="I112" s="3">
        <v>1</v>
      </c>
      <c r="J112" s="3"/>
    </row>
    <row r="113" spans="1:10" ht="17.25" thickBot="1" x14ac:dyDescent="0.3">
      <c r="A113" s="16">
        <v>63</v>
      </c>
      <c r="B113" s="45" t="s">
        <v>0</v>
      </c>
      <c r="C113" s="36" t="s">
        <v>120</v>
      </c>
      <c r="D113" s="56"/>
      <c r="E113" s="56"/>
      <c r="F113" s="56"/>
      <c r="G113" s="57"/>
      <c r="H113" s="2" t="str">
        <f t="shared" si="14"/>
        <v>NA</v>
      </c>
      <c r="I113" s="3">
        <v>1</v>
      </c>
      <c r="J113" s="3"/>
    </row>
    <row r="114" spans="1:10" ht="17.25" thickBot="1" x14ac:dyDescent="0.3">
      <c r="A114" s="16">
        <v>64</v>
      </c>
      <c r="B114" s="45" t="s">
        <v>0</v>
      </c>
      <c r="C114" s="35" t="s">
        <v>121</v>
      </c>
      <c r="D114" s="56"/>
      <c r="E114" s="56"/>
      <c r="F114" s="56"/>
      <c r="G114" s="57"/>
      <c r="H114" s="2" t="str">
        <f t="shared" si="14"/>
        <v>NA</v>
      </c>
      <c r="I114" s="3">
        <v>1</v>
      </c>
      <c r="J114" s="3"/>
    </row>
    <row r="115" spans="1:10" ht="17.25" thickBot="1" x14ac:dyDescent="0.3">
      <c r="A115" s="16">
        <v>65</v>
      </c>
      <c r="B115" s="45" t="s">
        <v>0</v>
      </c>
      <c r="C115" s="36" t="s">
        <v>122</v>
      </c>
      <c r="D115" s="56"/>
      <c r="E115" s="56"/>
      <c r="F115" s="56"/>
      <c r="G115" s="57"/>
      <c r="H115" s="2" t="str">
        <f t="shared" si="14"/>
        <v>NA</v>
      </c>
      <c r="I115" s="3">
        <v>1</v>
      </c>
      <c r="J115" s="3"/>
    </row>
    <row r="116" spans="1:10" ht="17.25" thickBot="1" x14ac:dyDescent="0.3">
      <c r="A116" s="16">
        <v>66</v>
      </c>
      <c r="B116" s="45" t="s">
        <v>56</v>
      </c>
      <c r="C116" s="39" t="s">
        <v>123</v>
      </c>
      <c r="D116" s="56"/>
      <c r="E116" s="56"/>
      <c r="F116" s="56"/>
      <c r="G116" s="57"/>
      <c r="H116" s="2" t="str">
        <f t="shared" si="14"/>
        <v>NA</v>
      </c>
      <c r="I116" s="3">
        <v>1</v>
      </c>
      <c r="J116" s="3"/>
    </row>
    <row r="117" spans="1:10" ht="17.25" thickBot="1" x14ac:dyDescent="0.3">
      <c r="A117" s="16">
        <v>67</v>
      </c>
      <c r="B117" s="45" t="s">
        <v>55</v>
      </c>
      <c r="C117" s="36" t="s">
        <v>124</v>
      </c>
      <c r="D117" s="56"/>
      <c r="E117" s="56"/>
      <c r="F117" s="56"/>
      <c r="G117" s="57"/>
      <c r="H117" s="2" t="str">
        <f t="shared" si="14"/>
        <v>NA</v>
      </c>
      <c r="I117" s="3">
        <v>1</v>
      </c>
      <c r="J117" s="3"/>
    </row>
    <row r="118" spans="1:10" ht="17.25" thickBot="1" x14ac:dyDescent="0.3">
      <c r="A118" s="16">
        <v>68</v>
      </c>
      <c r="B118" s="45" t="s">
        <v>1</v>
      </c>
      <c r="C118" s="39" t="s">
        <v>125</v>
      </c>
      <c r="D118" s="56"/>
      <c r="E118" s="56"/>
      <c r="F118" s="56"/>
      <c r="G118" s="57"/>
      <c r="H118" s="2" t="str">
        <f t="shared" ref="H118:H119" si="15">IF(D118&gt;0,4,IF(E118&gt;0,3,IF(F118&gt;0,2,IF(G118&gt;0,1,"NA"))))</f>
        <v>NA</v>
      </c>
      <c r="I118" s="3">
        <v>1</v>
      </c>
      <c r="J118" s="3"/>
    </row>
    <row r="119" spans="1:10" ht="17.25" thickBot="1" x14ac:dyDescent="0.3">
      <c r="A119" s="16">
        <v>69</v>
      </c>
      <c r="B119" s="45" t="s">
        <v>1</v>
      </c>
      <c r="C119" s="36" t="s">
        <v>126</v>
      </c>
      <c r="D119" s="56"/>
      <c r="E119" s="56"/>
      <c r="F119" s="56"/>
      <c r="G119" s="57"/>
      <c r="H119" s="2" t="str">
        <f t="shared" si="15"/>
        <v>NA</v>
      </c>
      <c r="I119" s="3">
        <v>1</v>
      </c>
      <c r="J119" s="3"/>
    </row>
    <row r="120" spans="1:10" ht="19.5" x14ac:dyDescent="0.25">
      <c r="B120" s="45"/>
      <c r="C120" s="28"/>
      <c r="D120" s="15"/>
      <c r="E120" s="1"/>
      <c r="F120" s="1"/>
      <c r="G120" s="3"/>
      <c r="H120" s="2"/>
      <c r="I120" s="3"/>
      <c r="J120" s="3"/>
    </row>
    <row r="121" spans="1:10" ht="16.5" x14ac:dyDescent="0.25">
      <c r="B121" s="45"/>
      <c r="C121" s="21"/>
      <c r="D121" s="5"/>
      <c r="E121" s="5"/>
      <c r="F121" s="1">
        <f t="shared" ref="F121:F123" si="16">H121/J121*100</f>
        <v>0</v>
      </c>
      <c r="G121" s="1" t="s">
        <v>22</v>
      </c>
      <c r="H121" s="14">
        <f>SUM(H$110:H115)</f>
        <v>0</v>
      </c>
      <c r="I121" s="14">
        <f>SUM(I110:I117)</f>
        <v>8</v>
      </c>
      <c r="J121" s="3">
        <f>I121*4</f>
        <v>32</v>
      </c>
    </row>
    <row r="122" spans="1:10" x14ac:dyDescent="0.25">
      <c r="B122" s="1"/>
      <c r="C122" s="21"/>
      <c r="D122" s="5"/>
      <c r="E122" s="5"/>
      <c r="F122" s="1">
        <f t="shared" si="16"/>
        <v>0</v>
      </c>
      <c r="G122" s="5" t="s">
        <v>25</v>
      </c>
      <c r="H122" s="3">
        <f>SUM(H$116:H119)</f>
        <v>0</v>
      </c>
      <c r="I122" s="3">
        <f>SUM(I118:I120)</f>
        <v>2</v>
      </c>
      <c r="J122" s="3">
        <f t="shared" ref="J122:J123" si="17">I122*4</f>
        <v>8</v>
      </c>
    </row>
    <row r="123" spans="1:10" x14ac:dyDescent="0.25">
      <c r="B123" s="5"/>
      <c r="C123" s="3"/>
      <c r="D123" s="5"/>
      <c r="E123" s="5"/>
      <c r="F123" s="1">
        <f t="shared" si="16"/>
        <v>0</v>
      </c>
      <c r="G123" s="5" t="s">
        <v>26</v>
      </c>
      <c r="H123" s="3">
        <f>H121+H122</f>
        <v>0</v>
      </c>
      <c r="I123" s="3">
        <f>I121+I122</f>
        <v>10</v>
      </c>
      <c r="J123" s="3">
        <f t="shared" si="17"/>
        <v>40</v>
      </c>
    </row>
    <row r="125" spans="1:10" x14ac:dyDescent="0.25">
      <c r="E125" s="16" t="s">
        <v>33</v>
      </c>
      <c r="G125" s="16" t="s">
        <v>34</v>
      </c>
    </row>
    <row r="126" spans="1:10" x14ac:dyDescent="0.25">
      <c r="C126" s="17" t="s">
        <v>28</v>
      </c>
      <c r="D126" s="16" t="s">
        <v>35</v>
      </c>
      <c r="E126" s="16">
        <f>AVERAGE(F103,F56)</f>
        <v>0</v>
      </c>
      <c r="G126" s="16">
        <f>SUM(H$103,H56)</f>
        <v>0</v>
      </c>
    </row>
    <row r="127" spans="1:10" x14ac:dyDescent="0.25">
      <c r="C127" s="17" t="s">
        <v>28</v>
      </c>
      <c r="D127" s="16" t="s">
        <v>35</v>
      </c>
      <c r="E127" s="16">
        <f>AVERAGE(F103,F56)</f>
        <v>0</v>
      </c>
      <c r="G127" s="16">
        <f>SUM(H$104,H57)</f>
        <v>0</v>
      </c>
    </row>
    <row r="128" spans="1:10" x14ac:dyDescent="0.25">
      <c r="C128" s="17" t="s">
        <v>30</v>
      </c>
      <c r="D128" s="16" t="s">
        <v>35</v>
      </c>
      <c r="E128" s="16">
        <f>AVERAGE(F79,F56)</f>
        <v>0</v>
      </c>
      <c r="G128" s="16">
        <f>SUM(H$79,H56)</f>
        <v>0</v>
      </c>
    </row>
    <row r="129" spans="3:18" x14ac:dyDescent="0.25">
      <c r="C129" s="17" t="s">
        <v>30</v>
      </c>
      <c r="D129" s="16" t="s">
        <v>35</v>
      </c>
      <c r="E129" s="16">
        <f>AVERAGE(F79,F56)</f>
        <v>0</v>
      </c>
      <c r="F129" s="16" t="s">
        <v>35</v>
      </c>
      <c r="G129" s="16">
        <f>AVERAGE(H$80,H57)</f>
        <v>0</v>
      </c>
      <c r="H129" s="16"/>
      <c r="I129" s="16">
        <f>SUM(J80,J57)</f>
        <v>44</v>
      </c>
    </row>
    <row r="130" spans="3:18" x14ac:dyDescent="0.25">
      <c r="C130" s="17" t="s">
        <v>29</v>
      </c>
      <c r="D130" s="16" t="s">
        <v>22</v>
      </c>
      <c r="E130" s="16">
        <f>AVERAGE(F121,F24)</f>
        <v>0</v>
      </c>
      <c r="G130" s="16">
        <f>SUM(H$121,H24)</f>
        <v>0</v>
      </c>
    </row>
    <row r="131" spans="3:18" x14ac:dyDescent="0.25">
      <c r="C131" s="17" t="s">
        <v>29</v>
      </c>
      <c r="D131" s="16" t="s">
        <v>23</v>
      </c>
      <c r="E131" s="16">
        <f>AVERAGE(F122,F25)</f>
        <v>0</v>
      </c>
      <c r="G131" s="16">
        <f>SUM(H$122,H25)</f>
        <v>0</v>
      </c>
    </row>
    <row r="132" spans="3:18" x14ac:dyDescent="0.25">
      <c r="C132" s="17" t="s">
        <v>29</v>
      </c>
      <c r="D132" s="16" t="s">
        <v>26</v>
      </c>
      <c r="E132" s="16">
        <f>AVERAGE(F123,F26)</f>
        <v>0</v>
      </c>
      <c r="G132" s="16">
        <f>SUM(H$123,H26)</f>
        <v>0</v>
      </c>
    </row>
    <row r="133" spans="3:18" x14ac:dyDescent="0.25">
      <c r="C133" s="17" t="s">
        <v>31</v>
      </c>
      <c r="D133" s="16" t="s">
        <v>32</v>
      </c>
      <c r="E133" s="16">
        <f>AVERAGE(F78,F37,F24)</f>
        <v>0</v>
      </c>
      <c r="G133" s="16">
        <f>SUM(H$78,H37,H24)</f>
        <v>0</v>
      </c>
    </row>
    <row r="134" spans="3:18" x14ac:dyDescent="0.25">
      <c r="C134" s="17" t="s">
        <v>31</v>
      </c>
      <c r="D134" s="16" t="s">
        <v>23</v>
      </c>
      <c r="E134" s="16" t="e">
        <f>AVERAGE(F79,F38,F25)</f>
        <v>#VALUE!</v>
      </c>
      <c r="G134" s="16" t="e">
        <f>SUM(H$79,H38,H25)</f>
        <v>#VALUE!</v>
      </c>
    </row>
    <row r="135" spans="3:18" x14ac:dyDescent="0.25">
      <c r="C135" s="17" t="s">
        <v>31</v>
      </c>
      <c r="D135" s="16" t="s">
        <v>26</v>
      </c>
      <c r="E135" s="16" t="e">
        <f>AVERAGE(F80,F39,F26)</f>
        <v>#VALUE!</v>
      </c>
      <c r="G135" s="16" t="e">
        <f>SUM(H$80,H39,H26)</f>
        <v>#VALUE!</v>
      </c>
    </row>
    <row r="136" spans="3:18" x14ac:dyDescent="0.25">
      <c r="C136" s="17"/>
    </row>
    <row r="137" spans="3:18" x14ac:dyDescent="0.25">
      <c r="D137" s="16" t="s">
        <v>41</v>
      </c>
      <c r="E137" s="16" t="s">
        <v>41</v>
      </c>
      <c r="F137" s="16" t="s">
        <v>41</v>
      </c>
      <c r="G137" s="16" t="s">
        <v>41</v>
      </c>
      <c r="H137" s="16" t="s">
        <v>41</v>
      </c>
      <c r="I137" s="16" t="s">
        <v>41</v>
      </c>
      <c r="J137" s="16" t="s">
        <v>41</v>
      </c>
      <c r="K137" s="16"/>
      <c r="L137" s="16" t="s">
        <v>42</v>
      </c>
      <c r="M137" s="16" t="s">
        <v>42</v>
      </c>
      <c r="N137" s="16" t="s">
        <v>42</v>
      </c>
      <c r="O137" s="16" t="s">
        <v>42</v>
      </c>
      <c r="P137" s="16" t="s">
        <v>42</v>
      </c>
      <c r="Q137" s="16" t="s">
        <v>42</v>
      </c>
      <c r="R137" s="16" t="s">
        <v>42</v>
      </c>
    </row>
    <row r="138" spans="3:18" x14ac:dyDescent="0.25">
      <c r="D138" s="7" t="s">
        <v>37</v>
      </c>
      <c r="E138" s="7" t="s">
        <v>36</v>
      </c>
      <c r="F138" s="7" t="s">
        <v>6</v>
      </c>
      <c r="G138" s="7" t="s">
        <v>15</v>
      </c>
      <c r="H138" s="7" t="s">
        <v>5</v>
      </c>
      <c r="I138" s="7" t="s">
        <v>2</v>
      </c>
      <c r="J138" s="7" t="s">
        <v>40</v>
      </c>
      <c r="K138" s="16"/>
      <c r="L138" s="7" t="s">
        <v>37</v>
      </c>
      <c r="M138" s="7" t="s">
        <v>36</v>
      </c>
      <c r="N138" s="7" t="s">
        <v>6</v>
      </c>
      <c r="O138" s="7" t="s">
        <v>15</v>
      </c>
      <c r="P138" s="7" t="s">
        <v>5</v>
      </c>
      <c r="Q138" s="7" t="s">
        <v>2</v>
      </c>
      <c r="R138" s="7" t="s">
        <v>40</v>
      </c>
    </row>
    <row r="139" spans="3:18" x14ac:dyDescent="0.25">
      <c r="D139" s="7" t="s">
        <v>38</v>
      </c>
      <c r="E139" s="7">
        <f>F121</f>
        <v>0</v>
      </c>
      <c r="F139" s="7">
        <f>F102</f>
        <v>0</v>
      </c>
      <c r="G139" s="7">
        <f>F78</f>
        <v>0</v>
      </c>
      <c r="H139" s="7" t="s">
        <v>50</v>
      </c>
      <c r="I139" s="7">
        <f>F37</f>
        <v>0</v>
      </c>
      <c r="J139" s="7">
        <f>F24</f>
        <v>0</v>
      </c>
      <c r="K139" s="16"/>
      <c r="L139" s="7" t="s">
        <v>38</v>
      </c>
      <c r="M139" s="7">
        <f>H121</f>
        <v>0</v>
      </c>
      <c r="N139" s="7">
        <f>H102</f>
        <v>0</v>
      </c>
      <c r="O139" s="7">
        <f>H78</f>
        <v>0</v>
      </c>
      <c r="P139" s="7" t="s">
        <v>50</v>
      </c>
      <c r="Q139" s="7">
        <f>H37</f>
        <v>0</v>
      </c>
      <c r="R139" s="7">
        <f>H24</f>
        <v>0</v>
      </c>
    </row>
    <row r="140" spans="3:18" x14ac:dyDescent="0.25">
      <c r="D140" s="7" t="s">
        <v>39</v>
      </c>
      <c r="E140" s="7">
        <f t="shared" ref="E140:E141" si="18">F122</f>
        <v>0</v>
      </c>
      <c r="F140" s="7">
        <f t="shared" ref="F140:F141" si="19">F103</f>
        <v>0</v>
      </c>
      <c r="G140" s="7">
        <f t="shared" ref="G140:G141" si="20">F79</f>
        <v>0</v>
      </c>
      <c r="H140" s="7">
        <f>F56</f>
        <v>0</v>
      </c>
      <c r="I140" s="7" t="e">
        <f t="shared" ref="I140:I141" si="21">F38</f>
        <v>#VALUE!</v>
      </c>
      <c r="J140" s="7">
        <f t="shared" ref="J140:J141" si="22">F25</f>
        <v>0</v>
      </c>
      <c r="K140" s="16"/>
      <c r="L140" s="7" t="s">
        <v>39</v>
      </c>
      <c r="M140" s="7">
        <f t="shared" ref="M140:M141" si="23">H122</f>
        <v>0</v>
      </c>
      <c r="N140" s="7">
        <f t="shared" ref="N140:N141" si="24">H103</f>
        <v>0</v>
      </c>
      <c r="O140" s="7">
        <f t="shared" ref="O140:O141" si="25">H79</f>
        <v>0</v>
      </c>
      <c r="P140" s="7">
        <f>H56</f>
        <v>0</v>
      </c>
      <c r="Q140" s="7" t="e">
        <f t="shared" ref="Q140:Q141" si="26">H38</f>
        <v>#VALUE!</v>
      </c>
      <c r="R140" s="7">
        <f t="shared" ref="R140:R141" si="27">H25</f>
        <v>0</v>
      </c>
    </row>
    <row r="141" spans="3:18" x14ac:dyDescent="0.25">
      <c r="D141" s="7" t="s">
        <v>49</v>
      </c>
      <c r="E141" s="7">
        <f t="shared" si="18"/>
        <v>0</v>
      </c>
      <c r="F141" s="7">
        <f t="shared" si="19"/>
        <v>0</v>
      </c>
      <c r="G141" s="7">
        <f t="shared" si="20"/>
        <v>0</v>
      </c>
      <c r="H141" s="7">
        <f>H140</f>
        <v>0</v>
      </c>
      <c r="I141" s="7" t="e">
        <f t="shared" si="21"/>
        <v>#VALUE!</v>
      </c>
      <c r="J141" s="7">
        <f t="shared" si="22"/>
        <v>0</v>
      </c>
      <c r="K141" s="16"/>
      <c r="L141" s="7" t="s">
        <v>49</v>
      </c>
      <c r="M141" s="7">
        <f t="shared" si="23"/>
        <v>0</v>
      </c>
      <c r="N141" s="7">
        <f t="shared" si="24"/>
        <v>0</v>
      </c>
      <c r="O141" s="7">
        <f t="shared" si="25"/>
        <v>0</v>
      </c>
      <c r="P141" s="7" t="s">
        <v>50</v>
      </c>
      <c r="Q141" s="7" t="e">
        <f t="shared" si="26"/>
        <v>#VALUE!</v>
      </c>
      <c r="R141" s="7">
        <f t="shared" si="27"/>
        <v>0</v>
      </c>
    </row>
    <row r="142" spans="3:18" x14ac:dyDescent="0.25"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</row>
    <row r="143" spans="3:18" x14ac:dyDescent="0.25">
      <c r="D143" s="5" t="s">
        <v>47</v>
      </c>
      <c r="E143" s="5" t="s">
        <v>43</v>
      </c>
      <c r="F143" s="5" t="s">
        <v>44</v>
      </c>
      <c r="G143" s="5" t="s">
        <v>45</v>
      </c>
      <c r="H143" s="5" t="s">
        <v>46</v>
      </c>
      <c r="I143" s="5" t="s">
        <v>51</v>
      </c>
      <c r="J143" s="5" t="s">
        <v>52</v>
      </c>
      <c r="K143" s="16"/>
      <c r="L143" s="5" t="s">
        <v>47</v>
      </c>
      <c r="M143" s="5" t="s">
        <v>43</v>
      </c>
      <c r="N143" s="5" t="s">
        <v>44</v>
      </c>
      <c r="O143" s="5" t="s">
        <v>45</v>
      </c>
      <c r="P143" s="5" t="s">
        <v>46</v>
      </c>
      <c r="Q143" s="5" t="s">
        <v>51</v>
      </c>
      <c r="R143" s="5" t="s">
        <v>52</v>
      </c>
    </row>
    <row r="144" spans="3:18" x14ac:dyDescent="0.25">
      <c r="D144" s="7" t="s">
        <v>38</v>
      </c>
      <c r="E144" s="5">
        <f>AVERAGE(E$139,J$139)</f>
        <v>0</v>
      </c>
      <c r="F144" s="5">
        <f>G$139</f>
        <v>0</v>
      </c>
      <c r="G144" s="5">
        <f>F$139</f>
        <v>0</v>
      </c>
      <c r="H144" s="5">
        <f>AVERAGE(G$139,J$139,I$139)</f>
        <v>0</v>
      </c>
      <c r="I144" s="5">
        <f>AVERAGE(E$139,F$139,J$139)</f>
        <v>0</v>
      </c>
      <c r="J144" s="5">
        <f>AVERAGE(F$139,E$139)</f>
        <v>0</v>
      </c>
      <c r="K144" s="16"/>
      <c r="L144" s="7" t="s">
        <v>38</v>
      </c>
      <c r="M144" s="5">
        <f>AVERAGE(M$139,R$139)</f>
        <v>0</v>
      </c>
      <c r="N144" s="5">
        <f>O$139</f>
        <v>0</v>
      </c>
      <c r="O144" s="5">
        <f>N$139</f>
        <v>0</v>
      </c>
      <c r="P144" s="5">
        <f>AVERAGE(O$139,R$139,Q$139)</f>
        <v>0</v>
      </c>
      <c r="Q144" s="5">
        <f>AVERAGE(M$139,N$139,R$139)</f>
        <v>0</v>
      </c>
      <c r="R144" s="5">
        <f>AVERAGE(N$139,M$139)</f>
        <v>0</v>
      </c>
    </row>
    <row r="145" spans="4:18" x14ac:dyDescent="0.25">
      <c r="D145" s="7" t="s">
        <v>39</v>
      </c>
      <c r="E145" s="5">
        <f>AVERAGE(E$140,J$140)</f>
        <v>0</v>
      </c>
      <c r="F145" s="5">
        <f>AVERAGE(G$140,H$140)</f>
        <v>0</v>
      </c>
      <c r="G145" s="5">
        <f>AVERAGE(F$140,H$140)</f>
        <v>0</v>
      </c>
      <c r="H145" s="5" t="e">
        <f>AVERAGE(G$140:J140)</f>
        <v>#VALUE!</v>
      </c>
      <c r="I145" s="5">
        <f>AVERAGE(E$140,F$140,J$140)</f>
        <v>0</v>
      </c>
      <c r="J145" s="5">
        <f>AVERAGE(F$140,H$140,E$140)</f>
        <v>0</v>
      </c>
      <c r="K145" s="16"/>
      <c r="L145" s="7" t="s">
        <v>39</v>
      </c>
      <c r="M145" s="5">
        <f>AVERAGE(M$140,R$140)</f>
        <v>0</v>
      </c>
      <c r="N145" s="5">
        <f>AVERAGE(O$140,P$140)</f>
        <v>0</v>
      </c>
      <c r="O145" s="5">
        <f>AVERAGE(N$140,P$140)</f>
        <v>0</v>
      </c>
      <c r="P145" s="5" t="e">
        <f>AVERAGE(O$140:R140)</f>
        <v>#VALUE!</v>
      </c>
      <c r="Q145" s="5">
        <f>AVERAGE(M$140,N$140,R$140)</f>
        <v>0</v>
      </c>
      <c r="R145" s="5">
        <f>AVERAGE(N$140,P$140,M$140)</f>
        <v>0</v>
      </c>
    </row>
    <row r="146" spans="4:18" x14ac:dyDescent="0.25">
      <c r="D146" s="7" t="s">
        <v>49</v>
      </c>
      <c r="E146" s="5">
        <f>AVERAGE(E$141,J$141)</f>
        <v>0</v>
      </c>
      <c r="F146" s="5">
        <f>AVERAGE(G$141,H$141)</f>
        <v>0</v>
      </c>
      <c r="G146" s="5">
        <f>AVERAGE(F$141,H$141)</f>
        <v>0</v>
      </c>
      <c r="H146" s="5" t="e">
        <f>AVERAGE(G$141:J141)</f>
        <v>#VALUE!</v>
      </c>
      <c r="I146" s="5">
        <f>AVERAGE(E$141,F$141,J$141)</f>
        <v>0</v>
      </c>
      <c r="J146" s="5">
        <f>AVERAGE(F$141,H$141,E$141)</f>
        <v>0</v>
      </c>
      <c r="K146" s="16"/>
      <c r="L146" s="7" t="s">
        <v>48</v>
      </c>
      <c r="M146" s="5">
        <f>AVERAGE(M$141,R$141)</f>
        <v>0</v>
      </c>
      <c r="N146" s="5">
        <f>AVERAGE(O$141,P$141)</f>
        <v>0</v>
      </c>
      <c r="O146" s="5">
        <f>AVERAGE(N$141,P$141)</f>
        <v>0</v>
      </c>
      <c r="P146" s="5" t="e">
        <f>AVERAGE(O$141:R141)</f>
        <v>#VALUE!</v>
      </c>
      <c r="Q146" s="5">
        <f>AVERAGE(M$141,N$141,R$141)</f>
        <v>0</v>
      </c>
      <c r="R146" s="5">
        <f>AVERAGE(N$141,P$141,M$141)</f>
        <v>0</v>
      </c>
    </row>
  </sheetData>
  <sheetProtection algorithmName="SHA-512" hashValue="5MZYhuCdhRXs5G9K1NTtcEAQzlucuatM9MlsAvxGv4UZy1kA6nac12DUaotu2rAYshN84IRwWJj0WB1cQkxrRA==" saltValue="NaFsjgCCVdOu2O0uleLBww==" spinCount="100000" sheet="1" objects="1" scenarios="1"/>
  <protectedRanges>
    <protectedRange algorithmName="SHA-512" hashValue="/N5cvBm0+ESiQkX8TzzsDKJqER/osf1cIGGJ53Ib04WnS0Uq5Q7gvnpIK8QcHZVXnpZ6+E5bgC9xvIJohpNaNQ==" saltValue="pcFOGcYOyMklRFxFp9TRlA==" spinCount="100000" sqref="D8:G23 D32 D32:G36 D47:G54 D63:G77 D87:G100 D109:G119" name="Data"/>
    <protectedRange algorithmName="SHA-512" hashValue="z8EmjlqNDihI7OLOF5vE0op0u2YRCmHVbgO+2NQcFQQmBoPE93rTLihaXLoqngdvQ5mv8rB9gO2uv3uYNR3fbw==" saltValue="xTAPXnaZTiBiBdxK8U6EtA==" spinCount="100000" sqref="C1:C2 G1 J1:J2" name="Basic Info"/>
  </protectedRanges>
  <mergeCells count="8">
    <mergeCell ref="G1:H1"/>
    <mergeCell ref="B7:C7"/>
    <mergeCell ref="B6:C6"/>
    <mergeCell ref="A1:B1"/>
    <mergeCell ref="A2:B2"/>
    <mergeCell ref="A3:B3"/>
    <mergeCell ref="A4:C4"/>
    <mergeCell ref="A5:C5"/>
  </mergeCells>
  <phoneticPr fontId="15" type="noConversion"/>
  <conditionalFormatting sqref="D8:D14">
    <cfRule type="expression" dxfId="17" priority="18">
      <formula>D8="v"</formula>
    </cfRule>
  </conditionalFormatting>
  <conditionalFormatting sqref="E8:E14">
    <cfRule type="expression" dxfId="16" priority="17">
      <formula>OR(E8="v",D8="v")</formula>
    </cfRule>
  </conditionalFormatting>
  <conditionalFormatting sqref="F8:F14">
    <cfRule type="expression" dxfId="15" priority="16">
      <formula>OR(F8="v",E8="v",D8="v")</formula>
    </cfRule>
  </conditionalFormatting>
  <conditionalFormatting sqref="D15:D23 D35:D36 D47:D54 D71:D77 D96:D100 D116:D119">
    <cfRule type="expression" dxfId="14" priority="15">
      <formula>D15="v"</formula>
    </cfRule>
  </conditionalFormatting>
  <conditionalFormatting sqref="E15:E23 E35:E36 E47:E54 E71:E77 E96:E100 E116:E119">
    <cfRule type="expression" dxfId="13" priority="14">
      <formula>OR(E15="v",D15="v")</formula>
    </cfRule>
  </conditionalFormatting>
  <conditionalFormatting sqref="F15:F23 F35:F36 F47:F54 F71:F77 F96:F100 F116:F119">
    <cfRule type="expression" dxfId="12" priority="13">
      <formula>OR(F15="v",E15="v",D15="v")</formula>
    </cfRule>
  </conditionalFormatting>
  <conditionalFormatting sqref="D32:D34">
    <cfRule type="expression" dxfId="11" priority="12">
      <formula>D32="v"</formula>
    </cfRule>
  </conditionalFormatting>
  <conditionalFormatting sqref="D63:D70">
    <cfRule type="expression" dxfId="10" priority="11">
      <formula>D63="v"</formula>
    </cfRule>
  </conditionalFormatting>
  <conditionalFormatting sqref="D87:D95">
    <cfRule type="expression" dxfId="9" priority="10">
      <formula>D87="v"</formula>
    </cfRule>
  </conditionalFormatting>
  <conditionalFormatting sqref="D108:D115">
    <cfRule type="expression" dxfId="8" priority="9">
      <formula>D108="v"</formula>
    </cfRule>
  </conditionalFormatting>
  <conditionalFormatting sqref="E32:E34">
    <cfRule type="expression" dxfId="7" priority="8">
      <formula>OR(E32="v",D32="v")</formula>
    </cfRule>
  </conditionalFormatting>
  <conditionalFormatting sqref="E63:E70">
    <cfRule type="expression" dxfId="6" priority="7">
      <formula>OR(E63="v",D63="v")</formula>
    </cfRule>
  </conditionalFormatting>
  <conditionalFormatting sqref="E87:E95">
    <cfRule type="expression" dxfId="5" priority="6">
      <formula>OR(E87="v",D87="v")</formula>
    </cfRule>
  </conditionalFormatting>
  <conditionalFormatting sqref="E109:E115">
    <cfRule type="expression" dxfId="4" priority="5">
      <formula>OR(E109="v",D109="v")</formula>
    </cfRule>
  </conditionalFormatting>
  <conditionalFormatting sqref="F32:F34">
    <cfRule type="expression" dxfId="3" priority="4">
      <formula>OR(F32="v",E32="v",D32="v")</formula>
    </cfRule>
  </conditionalFormatting>
  <conditionalFormatting sqref="F63:F70">
    <cfRule type="expression" dxfId="2" priority="3">
      <formula>OR(F63="v",E63="v",D63="v")</formula>
    </cfRule>
  </conditionalFormatting>
  <conditionalFormatting sqref="F87:F95">
    <cfRule type="expression" dxfId="1" priority="2">
      <formula>OR(F87="v",E87="v",D87="v")</formula>
    </cfRule>
  </conditionalFormatting>
  <conditionalFormatting sqref="F109:F115">
    <cfRule type="expression" dxfId="0" priority="1">
      <formula>OR(F109="v",E109="v",D109="v")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40" zoomScaleNormal="40" workbookViewId="0">
      <selection activeCell="AF40" sqref="AF40"/>
    </sheetView>
  </sheetViews>
  <sheetFormatPr defaultRowHeight="15.75" x14ac:dyDescent="0.25"/>
  <sheetData/>
  <phoneticPr fontId="14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2018-04-23T09:25:01Z</dcterms:modified>
</cp:coreProperties>
</file>